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HNI CASH" sheetId="5" r:id="rId1"/>
  </sheets>
  <calcPr calcId="144525"/>
</workbook>
</file>

<file path=xl/sharedStrings.xml><?xml version="1.0" encoding="utf-8"?>
<sst xmlns="http://schemas.openxmlformats.org/spreadsheetml/2006/main" count="2114" uniqueCount="549">
  <si>
    <t>STOCK CASH HNI</t>
  </si>
  <si>
    <t xml:space="preserve">                     TRACK SHEET</t>
  </si>
  <si>
    <t>DATE</t>
  </si>
  <si>
    <t>SCRIP NAME</t>
  </si>
  <si>
    <t>POSITION</t>
  </si>
  <si>
    <t>QUANTITY</t>
  </si>
  <si>
    <t>RECOMMENDED RATE</t>
  </si>
  <si>
    <t>TARGETS</t>
  </si>
  <si>
    <t xml:space="preserve">      PROFITS</t>
  </si>
  <si>
    <t>PROFIT &amp; LOSS</t>
  </si>
  <si>
    <t>TGT 1</t>
  </si>
  <si>
    <t>TGT 2</t>
  </si>
  <si>
    <t>AMOUNT 1</t>
  </si>
  <si>
    <t>AMOUNT 2</t>
  </si>
  <si>
    <t>(In Rupees)</t>
  </si>
  <si>
    <t>WIPRO CASH</t>
  </si>
  <si>
    <t>BUY</t>
  </si>
  <si>
    <t>MUTHOOTFIN</t>
  </si>
  <si>
    <t>SELL</t>
  </si>
  <si>
    <t>METROBAND</t>
  </si>
  <si>
    <t>TORENTPHARMA</t>
  </si>
  <si>
    <t>SWANENERGY</t>
  </si>
  <si>
    <t>OBEROIRLTY</t>
  </si>
  <si>
    <t>INDUSINDBK</t>
  </si>
  <si>
    <t>CLOSED</t>
  </si>
  <si>
    <t>BHEL</t>
  </si>
  <si>
    <t>SUVEN PHARMA</t>
  </si>
  <si>
    <t>VMART</t>
  </si>
  <si>
    <t>MAZDCOK</t>
  </si>
  <si>
    <t>ADANIENSOL</t>
  </si>
  <si>
    <t>VIPIND</t>
  </si>
  <si>
    <t>GICRE</t>
  </si>
  <si>
    <t>HEROMOTOCO</t>
  </si>
  <si>
    <t>KDDL</t>
  </si>
  <si>
    <t>GALAXYSURF</t>
  </si>
  <si>
    <t>SYRMA</t>
  </si>
  <si>
    <t>MKPL</t>
  </si>
  <si>
    <t>VBL</t>
  </si>
  <si>
    <t>TARC</t>
  </si>
  <si>
    <t>ZOMATO</t>
  </si>
  <si>
    <t>MRPL</t>
  </si>
  <si>
    <t>VPRPL</t>
  </si>
  <si>
    <t>BECTORFOOD</t>
  </si>
  <si>
    <t>BSE</t>
  </si>
  <si>
    <t>RAINBOW</t>
  </si>
  <si>
    <t>SOBHA</t>
  </si>
  <si>
    <t>KINGFA</t>
  </si>
  <si>
    <t>SUNDRMFAST</t>
  </si>
  <si>
    <t>FACT</t>
  </si>
  <si>
    <t>VRLLOG</t>
  </si>
  <si>
    <t>PRYAMID</t>
  </si>
  <si>
    <t>SHANKARA</t>
  </si>
  <si>
    <t>GOKEX</t>
  </si>
  <si>
    <t>LODHA</t>
  </si>
  <si>
    <t>CARERATING</t>
  </si>
  <si>
    <t>GENSOL</t>
  </si>
  <si>
    <t>PRUDENT</t>
  </si>
  <si>
    <t>RML</t>
  </si>
  <si>
    <t>SAMHI</t>
  </si>
  <si>
    <t>RRKABEL</t>
  </si>
  <si>
    <t>AVANTIFEED</t>
  </si>
  <si>
    <t>ARMANFIN</t>
  </si>
  <si>
    <t>MEDANTA</t>
  </si>
  <si>
    <t>SDBL</t>
  </si>
  <si>
    <t>SENCO</t>
  </si>
  <si>
    <t>LIKHITHA</t>
  </si>
  <si>
    <t>RVNL</t>
  </si>
  <si>
    <t>KRISHANA</t>
  </si>
  <si>
    <t>KAJARIACER</t>
  </si>
  <si>
    <t>AMBER</t>
  </si>
  <si>
    <t>ROTO</t>
  </si>
  <si>
    <t>RAMKY</t>
  </si>
  <si>
    <t>CHOLAHLDNG</t>
  </si>
  <si>
    <t>TEGA</t>
  </si>
  <si>
    <t>SASTASUNDR</t>
  </si>
  <si>
    <t>RISHABH</t>
  </si>
  <si>
    <t>RATANMANI</t>
  </si>
  <si>
    <t>SUNDARMFIN</t>
  </si>
  <si>
    <t>AAVAS</t>
  </si>
  <si>
    <t>SONACOMS</t>
  </si>
  <si>
    <t>AETHER</t>
  </si>
  <si>
    <t>RAILTEL</t>
  </si>
  <si>
    <t>KRBL</t>
  </si>
  <si>
    <t>AVADHSUGAR</t>
  </si>
  <si>
    <t>SURYAROSNI</t>
  </si>
  <si>
    <t>MASTEK</t>
  </si>
  <si>
    <t>KRSNAA</t>
  </si>
  <si>
    <t>JIOFIN</t>
  </si>
  <si>
    <t>SANOFI</t>
  </si>
  <si>
    <t>SONATSOFTW</t>
  </si>
  <si>
    <t>SSWL</t>
  </si>
  <si>
    <t>MEDPLUS</t>
  </si>
  <si>
    <t>PIXTRANS</t>
  </si>
  <si>
    <t>DREAMFOLKS</t>
  </si>
  <si>
    <t>GLAXO</t>
  </si>
  <si>
    <t>MONARCH</t>
  </si>
  <si>
    <t>EMIL</t>
  </si>
  <si>
    <t>CGCL</t>
  </si>
  <si>
    <t>TIMKEN</t>
  </si>
  <si>
    <t>VOLTAMP</t>
  </si>
  <si>
    <t>TI</t>
  </si>
  <si>
    <t>THERMAX</t>
  </si>
  <si>
    <t>SOMANYCER</t>
  </si>
  <si>
    <t>VSSL</t>
  </si>
  <si>
    <t>RUCHIRA</t>
  </si>
  <si>
    <t>ESABINDIA</t>
  </si>
  <si>
    <t>RAYMOND</t>
  </si>
  <si>
    <t>HFCL</t>
  </si>
  <si>
    <t>GLAND</t>
  </si>
  <si>
    <t>HSCL</t>
  </si>
  <si>
    <t>KEC</t>
  </si>
  <si>
    <t>POONAWALA</t>
  </si>
  <si>
    <t>PRINCEPIPE</t>
  </si>
  <si>
    <t>MFL</t>
  </si>
  <si>
    <t>SULA</t>
  </si>
  <si>
    <t>RAJESHEXPO</t>
  </si>
  <si>
    <t>PURVA</t>
  </si>
  <si>
    <t>NILKAMAL</t>
  </si>
  <si>
    <t>POLYMED</t>
  </si>
  <si>
    <t>STYRENIX</t>
  </si>
  <si>
    <t>SAFARI</t>
  </si>
  <si>
    <t>ALICON</t>
  </si>
  <si>
    <t>CCL</t>
  </si>
  <si>
    <t>ROUTE</t>
  </si>
  <si>
    <t>AFFLE</t>
  </si>
  <si>
    <t>ADANIGREEN</t>
  </si>
  <si>
    <t>MMFL</t>
  </si>
  <si>
    <t>KKCL</t>
  </si>
  <si>
    <t>SUPREMEIND</t>
  </si>
  <si>
    <t>TEJASNET</t>
  </si>
  <si>
    <t>APARIND</t>
  </si>
  <si>
    <t>GMBREW</t>
  </si>
  <si>
    <t>NAZARA</t>
  </si>
  <si>
    <t>APLAPOLLO</t>
  </si>
  <si>
    <t>JBMA</t>
  </si>
  <si>
    <t>HOMEFIRST</t>
  </si>
  <si>
    <t>GANECOS</t>
  </si>
  <si>
    <t>RAJRATAN</t>
  </si>
  <si>
    <t>SHARDACROP</t>
  </si>
  <si>
    <t>GMMPFAUDLR</t>
  </si>
  <si>
    <t>SCHAEFFLER</t>
  </si>
  <si>
    <t>CREDITACC</t>
  </si>
  <si>
    <t>MAZDOCK</t>
  </si>
  <si>
    <t>GRAVITA</t>
  </si>
  <si>
    <t>KSCL</t>
  </si>
  <si>
    <t>DHANUKA</t>
  </si>
  <si>
    <t>CLEAN</t>
  </si>
  <si>
    <t>MANKIND</t>
  </si>
  <si>
    <t>AGARIND</t>
  </si>
  <si>
    <t>ASTEC</t>
  </si>
  <si>
    <t>VINATIORGA</t>
  </si>
  <si>
    <t>POCL</t>
  </si>
  <si>
    <t>NELCO</t>
  </si>
  <si>
    <t>WSTCSTPAPER</t>
  </si>
  <si>
    <t>ANUP</t>
  </si>
  <si>
    <t>PRAJIND</t>
  </si>
  <si>
    <t>PNBHOUSING</t>
  </si>
  <si>
    <t>UTIAMC</t>
  </si>
  <si>
    <t>ACE</t>
  </si>
  <si>
    <t>DENORA</t>
  </si>
  <si>
    <t>JKLAKSHMI</t>
  </si>
  <si>
    <t>RGL</t>
  </si>
  <si>
    <t>ZOTA</t>
  </si>
  <si>
    <t>IONEXCHANG</t>
  </si>
  <si>
    <t>BDL</t>
  </si>
  <si>
    <t>JINDALPOLY</t>
  </si>
  <si>
    <t>WABAG</t>
  </si>
  <si>
    <t>ATFL</t>
  </si>
  <si>
    <t>JUBLFOOD</t>
  </si>
  <si>
    <t>CRISIL</t>
  </si>
  <si>
    <t>KSB</t>
  </si>
  <si>
    <t>RATNAMANI</t>
  </si>
  <si>
    <t>PGEL</t>
  </si>
  <si>
    <t>DHUNINV</t>
  </si>
  <si>
    <t>GREENPANNEL</t>
  </si>
  <si>
    <t>COSMOFIRST</t>
  </si>
  <si>
    <t>EIFFL</t>
  </si>
  <si>
    <t>GRPLTD</t>
  </si>
  <si>
    <t>TTKLHTCARE</t>
  </si>
  <si>
    <t>JWL</t>
  </si>
  <si>
    <t>VIJAYA</t>
  </si>
  <si>
    <t>EMUDHRA</t>
  </si>
  <si>
    <t>HDFCAMC</t>
  </si>
  <si>
    <t>HIKAL</t>
  </si>
  <si>
    <t>FUSION</t>
  </si>
  <si>
    <t>GANESYS</t>
  </si>
  <si>
    <t>MASFIN</t>
  </si>
  <si>
    <t>SONACOSM</t>
  </si>
  <si>
    <t>SUMICHEM</t>
  </si>
  <si>
    <t>PDSL</t>
  </si>
  <si>
    <t>CRAFTSMAN</t>
  </si>
  <si>
    <t>SOLARA</t>
  </si>
  <si>
    <t>MAPMYINDIA</t>
  </si>
  <si>
    <t>MAITHANALL</t>
  </si>
  <si>
    <t>AWL</t>
  </si>
  <si>
    <t>MIRZAINT</t>
  </si>
  <si>
    <t>POWERMACK</t>
  </si>
  <si>
    <t>MOLDTKPAC</t>
  </si>
  <si>
    <t>CAMPUS</t>
  </si>
  <si>
    <t>DEEPAKFERT</t>
  </si>
  <si>
    <t>KOTAKPSUBK</t>
  </si>
  <si>
    <t>YUKEN</t>
  </si>
  <si>
    <t>CYEINT</t>
  </si>
  <si>
    <t>HARSHA</t>
  </si>
  <si>
    <t>CANFINHOME</t>
  </si>
  <si>
    <t>JBCHEPHARM</t>
  </si>
  <si>
    <t>CUMMINSIND</t>
  </si>
  <si>
    <t>VENUSPIEPS</t>
  </si>
  <si>
    <t>BANDHANBNK</t>
  </si>
  <si>
    <t>SHOPERSTOP</t>
  </si>
  <si>
    <t>FOSECOIND</t>
  </si>
  <si>
    <t>KALYANKJIL</t>
  </si>
  <si>
    <t>CAMS</t>
  </si>
  <si>
    <t>VIMTALABS</t>
  </si>
  <si>
    <t>BBTC</t>
  </si>
  <si>
    <t>ELECON</t>
  </si>
  <si>
    <t>TATACHEM</t>
  </si>
  <si>
    <t>APLLTD</t>
  </si>
  <si>
    <t>SOLARIND</t>
  </si>
  <si>
    <t>CAPLIPOINT</t>
  </si>
  <si>
    <t>JBCHEMPHARM</t>
  </si>
  <si>
    <t>AIROLAM</t>
  </si>
  <si>
    <t>FOCUS</t>
  </si>
  <si>
    <t>EMAMILTD</t>
  </si>
  <si>
    <t>BLUESTARCO</t>
  </si>
  <si>
    <t>GODFRYPHILIP</t>
  </si>
  <si>
    <t>SHALPAINTS</t>
  </si>
  <si>
    <t>WONDERLA</t>
  </si>
  <si>
    <t>MALUPAPER</t>
  </si>
  <si>
    <t>ESTER</t>
  </si>
  <si>
    <t>KEI</t>
  </si>
  <si>
    <t>PATANJALI</t>
  </si>
  <si>
    <t>M&amp;M</t>
  </si>
  <si>
    <t>MARICO</t>
  </si>
  <si>
    <t>SBILIFE</t>
  </si>
  <si>
    <t>COROMANDEL</t>
  </si>
  <si>
    <t>ADANIPORTS</t>
  </si>
  <si>
    <t>JSWSTEEL</t>
  </si>
  <si>
    <t>TATACONSUM</t>
  </si>
  <si>
    <t>CROMPTON</t>
  </si>
  <si>
    <t>SBICARDS</t>
  </si>
  <si>
    <t>TORNTPOWER</t>
  </si>
  <si>
    <t>TATACOMM</t>
  </si>
  <si>
    <t>UPL</t>
  </si>
  <si>
    <t xml:space="preserve">CENTURYTEXTILE </t>
  </si>
  <si>
    <t>EASEMYTRIP</t>
  </si>
  <si>
    <t>STARHEALTH</t>
  </si>
  <si>
    <t>HATSUN</t>
  </si>
  <si>
    <t>RALLIS</t>
  </si>
  <si>
    <t>PAYTM</t>
  </si>
  <si>
    <t>KANSAINER</t>
  </si>
  <si>
    <t>GAEL</t>
  </si>
  <si>
    <t>MHRIL</t>
  </si>
  <si>
    <t>HIMAT</t>
  </si>
  <si>
    <t>TRITURBINE</t>
  </si>
  <si>
    <t>SPANDANA</t>
  </si>
  <si>
    <t>CHENNAIPET</t>
  </si>
  <si>
    <t>JAMNAAUTO</t>
  </si>
  <si>
    <t>TCNB</t>
  </si>
  <si>
    <t>ELGIE</t>
  </si>
  <si>
    <t>INDOCO</t>
  </si>
  <si>
    <t>IFB</t>
  </si>
  <si>
    <t>CDSL</t>
  </si>
  <si>
    <t>DBL</t>
  </si>
  <si>
    <t>TCPLPACK</t>
  </si>
  <si>
    <t>GRSE</t>
  </si>
  <si>
    <t>MAHLOG</t>
  </si>
  <si>
    <t>WOCKPARMA</t>
  </si>
  <si>
    <t>WLGIE</t>
  </si>
  <si>
    <t>NBVENT</t>
  </si>
  <si>
    <t>VTL</t>
  </si>
  <si>
    <t>RAIINBOW</t>
  </si>
  <si>
    <t>NEUL</t>
  </si>
  <si>
    <t>APCOTE</t>
  </si>
  <si>
    <t>RIIL</t>
  </si>
  <si>
    <t>JUSTDIAL</t>
  </si>
  <si>
    <t>RAJESHEXP</t>
  </si>
  <si>
    <t>KPITTECH</t>
  </si>
  <si>
    <t>CUPID</t>
  </si>
  <si>
    <t>GEPIL</t>
  </si>
  <si>
    <t>SURYO</t>
  </si>
  <si>
    <t>VARROC</t>
  </si>
  <si>
    <t>MAGADSUGAR</t>
  </si>
  <si>
    <t>VIPI</t>
  </si>
  <si>
    <t>SUVENPHARMA</t>
  </si>
  <si>
    <t>TATAELXSI</t>
  </si>
  <si>
    <t>LAOPALA</t>
  </si>
  <si>
    <t>IFBI</t>
  </si>
  <si>
    <t>INFOBEAN</t>
  </si>
  <si>
    <t>BALRAMCHI</t>
  </si>
  <si>
    <t>NUVOCO</t>
  </si>
  <si>
    <t>IOLCP</t>
  </si>
  <si>
    <t>SCI</t>
  </si>
  <si>
    <t>PONNIE</t>
  </si>
  <si>
    <t>GLOBUSL</t>
  </si>
  <si>
    <t>APOLLOPIPE</t>
  </si>
  <si>
    <t>WOCK</t>
  </si>
  <si>
    <t>GEECEE</t>
  </si>
  <si>
    <t>ACCURACY</t>
  </si>
  <si>
    <t>TIMESGTY</t>
  </si>
  <si>
    <t>NAHARCAP</t>
  </si>
  <si>
    <t>SPANADANA</t>
  </si>
  <si>
    <t>POLICYBZR</t>
  </si>
  <si>
    <t>ANGLONE</t>
  </si>
  <si>
    <t>ALOKIND</t>
  </si>
  <si>
    <t>ASAHII</t>
  </si>
  <si>
    <t>SHAREINDIA</t>
  </si>
  <si>
    <t>GREAVSCOT</t>
  </si>
  <si>
    <t>BANSWRAS</t>
  </si>
  <si>
    <t>MINDAIND</t>
  </si>
  <si>
    <t>JUBILINDST</t>
  </si>
  <si>
    <t>BIL</t>
  </si>
  <si>
    <t>CEAT</t>
  </si>
  <si>
    <t>VINYL</t>
  </si>
  <si>
    <t>GOCOLO</t>
  </si>
  <si>
    <t>SHORT</t>
  </si>
  <si>
    <t>KPRMILL</t>
  </si>
  <si>
    <t>VENKEY</t>
  </si>
  <si>
    <t>NATHBIOGEN</t>
  </si>
  <si>
    <t>ATGL</t>
  </si>
  <si>
    <t>ABB</t>
  </si>
  <si>
    <t>MAYURUNIQ</t>
  </si>
  <si>
    <t>ICIL</t>
  </si>
  <si>
    <t>FLUOROCHEM</t>
  </si>
  <si>
    <t>BEML</t>
  </si>
  <si>
    <t>CARBORUNIV</t>
  </si>
  <si>
    <t>ESCORT</t>
  </si>
  <si>
    <t>BSOFT</t>
  </si>
  <si>
    <t>SUPRAJIT</t>
  </si>
  <si>
    <t>ASAOHIINDIA</t>
  </si>
  <si>
    <t>INTECLLECT</t>
  </si>
  <si>
    <t>TIINDIA</t>
  </si>
  <si>
    <t>SMSLIFE</t>
  </si>
  <si>
    <t>HERITG</t>
  </si>
  <si>
    <t>TCI</t>
  </si>
  <si>
    <t>HEMI</t>
  </si>
  <si>
    <t>ERIS</t>
  </si>
  <si>
    <t>REDINGTON</t>
  </si>
  <si>
    <t>TATACOFFE</t>
  </si>
  <si>
    <t>DELTACORP</t>
  </si>
  <si>
    <t>GUJALKALI</t>
  </si>
  <si>
    <t>CHEMPLAST</t>
  </si>
  <si>
    <t>RADICO</t>
  </si>
  <si>
    <t>DYNPRO</t>
  </si>
  <si>
    <t>TATAINVEST</t>
  </si>
  <si>
    <t>OIL</t>
  </si>
  <si>
    <t>CHALET</t>
  </si>
  <si>
    <t>GNA</t>
  </si>
  <si>
    <t>GRINFRA</t>
  </si>
  <si>
    <t>INDIGO</t>
  </si>
  <si>
    <t>BAJAJHLDING</t>
  </si>
  <si>
    <t>CHOLAHLDING</t>
  </si>
  <si>
    <t>CESC</t>
  </si>
  <si>
    <t>BRIGADE</t>
  </si>
  <si>
    <t>LINDEINDIA</t>
  </si>
  <si>
    <t>IFBIND</t>
  </si>
  <si>
    <t>MAXHEALTH</t>
  </si>
  <si>
    <t>BALAMINE</t>
  </si>
  <si>
    <t>TCIEXP</t>
  </si>
  <si>
    <t>DCMSHRIRAM</t>
  </si>
  <si>
    <t>LXCHEM</t>
  </si>
  <si>
    <t>HINDOILEXP</t>
  </si>
  <si>
    <t>PRESTIGE</t>
  </si>
  <si>
    <t>BASF</t>
  </si>
  <si>
    <t>NAVINFLOUOR</t>
  </si>
  <si>
    <t>ADANIENT</t>
  </si>
  <si>
    <t>CAPLPOINT</t>
  </si>
  <si>
    <t>HAPPSTMND</t>
  </si>
  <si>
    <t>ZENTECH</t>
  </si>
  <si>
    <t>MINDAI</t>
  </si>
  <si>
    <t>ANGELBRKG</t>
  </si>
  <si>
    <t>CROMTON</t>
  </si>
  <si>
    <t>KNRKON</t>
  </si>
  <si>
    <t>ANDHRAHSUGAR</t>
  </si>
  <si>
    <t>BALRAMCHIN</t>
  </si>
  <si>
    <t>FINCABLE</t>
  </si>
  <si>
    <t>PHILIPCARB</t>
  </si>
  <si>
    <t>GUJGAS</t>
  </si>
  <si>
    <t>IRB</t>
  </si>
  <si>
    <t>ADANIPORT</t>
  </si>
  <si>
    <t>IBULHSGFIN</t>
  </si>
  <si>
    <t>ASTERDM</t>
  </si>
  <si>
    <t>WOCKPHRMA</t>
  </si>
  <si>
    <t>SCHNEIDER</t>
  </si>
  <si>
    <t>PPL</t>
  </si>
  <si>
    <t>WOCKPHARMA</t>
  </si>
  <si>
    <t>CYIENT</t>
  </si>
  <si>
    <t>GRAPHITE</t>
  </si>
  <si>
    <t>FDC</t>
  </si>
  <si>
    <t>FINPIPE</t>
  </si>
  <si>
    <t>LXMCHEM</t>
  </si>
  <si>
    <t>HAPPST</t>
  </si>
  <si>
    <t>IEX</t>
  </si>
  <si>
    <t>INTELLECT</t>
  </si>
  <si>
    <t>GODREJI</t>
  </si>
  <si>
    <t>GESHIP</t>
  </si>
  <si>
    <t>DEEPAKNTR</t>
  </si>
  <si>
    <t>ITDC</t>
  </si>
  <si>
    <t>HEG</t>
  </si>
  <si>
    <t>WSTCST</t>
  </si>
  <si>
    <t>BAJAJELE</t>
  </si>
  <si>
    <t>TATAPOWER</t>
  </si>
  <si>
    <t>GSPL</t>
  </si>
  <si>
    <t>ADANITRANSMI</t>
  </si>
  <si>
    <t>PNCINFRA</t>
  </si>
  <si>
    <t>KAJARIACE</t>
  </si>
  <si>
    <t>APTECH</t>
  </si>
  <si>
    <t>AEGISCHEM</t>
  </si>
  <si>
    <t>DHANI</t>
  </si>
  <si>
    <t>IDFCFIRST</t>
  </si>
  <si>
    <t>TATAMETALIC</t>
  </si>
  <si>
    <t>GLOBUSSPR</t>
  </si>
  <si>
    <t>JUBILANT</t>
  </si>
  <si>
    <t>APOLLO</t>
  </si>
  <si>
    <t>NH</t>
  </si>
  <si>
    <t>GODREJCP</t>
  </si>
  <si>
    <t>ANGLBRKNG</t>
  </si>
  <si>
    <t>HUHTAMAKI</t>
  </si>
  <si>
    <t>INOXLEISURE</t>
  </si>
  <si>
    <t>SWSOLAR</t>
  </si>
  <si>
    <t xml:space="preserve"> 31 DEC 2020</t>
  </si>
  <si>
    <t>RUPA</t>
  </si>
  <si>
    <t>LONG</t>
  </si>
  <si>
    <t>31 DEC 2020</t>
  </si>
  <si>
    <t>29 DEC 2020</t>
  </si>
  <si>
    <t>28 DEC 2020</t>
  </si>
  <si>
    <t>FSL</t>
  </si>
  <si>
    <t>24 DEC 2020</t>
  </si>
  <si>
    <t>22 DEC 2020</t>
  </si>
  <si>
    <t xml:space="preserve">AUROPHARMA </t>
  </si>
  <si>
    <t>18 DEC 2020</t>
  </si>
  <si>
    <t>17 DEC 2020</t>
  </si>
  <si>
    <t>16 DEC 2020</t>
  </si>
  <si>
    <t>SUVENPH</t>
  </si>
  <si>
    <t>15 DEC 2020</t>
  </si>
  <si>
    <t>14 DEC 2020</t>
  </si>
  <si>
    <t>11 DEC 2020</t>
  </si>
  <si>
    <t>010 DEC 2020</t>
  </si>
  <si>
    <t>09 DEC 2020</t>
  </si>
  <si>
    <t>08 DEC 2020</t>
  </si>
  <si>
    <t>RAIN</t>
  </si>
  <si>
    <t>02 DEC 2020</t>
  </si>
  <si>
    <t>01 DEC 2020</t>
  </si>
  <si>
    <t>GODREJPRO</t>
  </si>
  <si>
    <t>25 NOV 2020</t>
  </si>
  <si>
    <t>NAUKRI</t>
  </si>
  <si>
    <t>24 NOV 2020</t>
  </si>
  <si>
    <t>KOTAKBANK</t>
  </si>
  <si>
    <t>23 NOV 2020</t>
  </si>
  <si>
    <t>20 NOV 2020</t>
  </si>
  <si>
    <t>ADANGAS</t>
  </si>
  <si>
    <t xml:space="preserve"> 19NOV 2020</t>
  </si>
  <si>
    <t>SUTNV</t>
  </si>
  <si>
    <t>BPCL</t>
  </si>
  <si>
    <t>18 NOV 2020</t>
  </si>
  <si>
    <t>12 NOV 2020</t>
  </si>
  <si>
    <t>11 NOV 2020</t>
  </si>
  <si>
    <t>SRT</t>
  </si>
  <si>
    <t>10 NOV 2020</t>
  </si>
  <si>
    <t xml:space="preserve">MUTHOOTFIN </t>
  </si>
  <si>
    <t>3 NOV 2020</t>
  </si>
  <si>
    <t>HAVELL</t>
  </si>
  <si>
    <t>2 NOV 2020</t>
  </si>
  <si>
    <t>30 OCT 2020</t>
  </si>
  <si>
    <t>29 OCT 2020</t>
  </si>
  <si>
    <t>28 OCT 2020</t>
  </si>
  <si>
    <t>21 OCT 2020</t>
  </si>
  <si>
    <t>20 OCT 2020</t>
  </si>
  <si>
    <t>19 OCT 2020</t>
  </si>
  <si>
    <t>16 OCT 2020</t>
  </si>
  <si>
    <t>15 OCT 2020</t>
  </si>
  <si>
    <t>14 OCT 2020</t>
  </si>
  <si>
    <t>JSLHISAR</t>
  </si>
  <si>
    <t>09 OCT 2020</t>
  </si>
  <si>
    <t>THYROCARE</t>
  </si>
  <si>
    <t>08 OCT 2020</t>
  </si>
  <si>
    <t>07 OCT 2020</t>
  </si>
  <si>
    <t>06 OCT 2020</t>
  </si>
  <si>
    <t>ADVENZYME</t>
  </si>
  <si>
    <t>05 OCT 2020</t>
  </si>
  <si>
    <t>HIMATSEIDE</t>
  </si>
  <si>
    <t>01 OCT 2020</t>
  </si>
  <si>
    <t>IBVENTURE</t>
  </si>
  <si>
    <t>30 SEP 2020</t>
  </si>
  <si>
    <t>28 SEP 2020</t>
  </si>
  <si>
    <t>25 SEP 2020</t>
  </si>
  <si>
    <t>DEEPKNTR</t>
  </si>
  <si>
    <t>17 SEP 2020</t>
  </si>
  <si>
    <t>STAR</t>
  </si>
  <si>
    <t>15 SEP 2020</t>
  </si>
  <si>
    <t>TRENT</t>
  </si>
  <si>
    <t>LTI</t>
  </si>
  <si>
    <t>GRANULE</t>
  </si>
  <si>
    <t>GODFRY</t>
  </si>
  <si>
    <t>MIDHANI</t>
  </si>
  <si>
    <t>SBICARD</t>
  </si>
  <si>
    <t>INDCOCO</t>
  </si>
  <si>
    <t xml:space="preserve">BAJFINANCE </t>
  </si>
  <si>
    <t xml:space="preserve">BALKRISIND </t>
  </si>
  <si>
    <t xml:space="preserve">ICICIBANK </t>
  </si>
  <si>
    <t xml:space="preserve">CHOLAFIN </t>
  </si>
  <si>
    <t>TCS</t>
  </si>
  <si>
    <t xml:space="preserve">COLPAL </t>
  </si>
  <si>
    <t xml:space="preserve">ASIANPAINT </t>
  </si>
  <si>
    <t xml:space="preserve">ADANIPORTS </t>
  </si>
  <si>
    <t>MCDOWELL-</t>
  </si>
  <si>
    <t xml:space="preserve">HDFCAMC </t>
  </si>
  <si>
    <t xml:space="preserve">INDIGO </t>
  </si>
  <si>
    <t xml:space="preserve">LICHSGFIN </t>
  </si>
  <si>
    <t xml:space="preserve">MINDTREE </t>
  </si>
  <si>
    <t xml:space="preserve">BIOCON </t>
  </si>
  <si>
    <t xml:space="preserve">TCS </t>
  </si>
  <si>
    <t xml:space="preserve">PIDILITIND </t>
  </si>
  <si>
    <t xml:space="preserve">JUBLFOOD </t>
  </si>
  <si>
    <t>MCDOWELL</t>
  </si>
  <si>
    <t xml:space="preserve">BHARTIARTL </t>
  </si>
  <si>
    <t xml:space="preserve">APOLLOHOSP </t>
  </si>
  <si>
    <t xml:space="preserve">TORNTPHARM </t>
  </si>
  <si>
    <t xml:space="preserve">BATAINDIA </t>
  </si>
  <si>
    <t xml:space="preserve">HDFCLIFE </t>
  </si>
  <si>
    <t xml:space="preserve">RELIANCE </t>
  </si>
  <si>
    <t xml:space="preserve">NIITTECH </t>
  </si>
  <si>
    <t xml:space="preserve">AXISBANK </t>
  </si>
  <si>
    <t xml:space="preserve">UPL </t>
  </si>
  <si>
    <t xml:space="preserve">SRF </t>
  </si>
  <si>
    <t>HDFCBANK</t>
  </si>
  <si>
    <t>BAJFINANCE</t>
  </si>
  <si>
    <t xml:space="preserve">LUPIN </t>
  </si>
  <si>
    <t xml:space="preserve">DIVISLAB </t>
  </si>
  <si>
    <t>PEL</t>
  </si>
  <si>
    <t xml:space="preserve">ULTRACEMCO </t>
  </si>
  <si>
    <t xml:space="preserve">TITAN </t>
  </si>
  <si>
    <t>BATAINDIA</t>
  </si>
  <si>
    <t xml:space="preserve">MGL </t>
  </si>
  <si>
    <t xml:space="preserve">INDUSINDBK </t>
  </si>
  <si>
    <t xml:space="preserve">ACC </t>
  </si>
  <si>
    <t xml:space="preserve">BHARATFORG </t>
  </si>
  <si>
    <t xml:space="preserve">TATAELXSI  </t>
  </si>
  <si>
    <t xml:space="preserve">HDFC </t>
  </si>
  <si>
    <t xml:space="preserve">TATAELXSI </t>
  </si>
  <si>
    <t xml:space="preserve">CUMMINSIND </t>
  </si>
  <si>
    <t xml:space="preserve">GNFC </t>
  </si>
  <si>
    <t xml:space="preserve">MFSL </t>
  </si>
  <si>
    <t xml:space="preserve">PEL </t>
  </si>
  <si>
    <t>TOTAL CALLS</t>
  </si>
  <si>
    <t>COST TO COST</t>
  </si>
  <si>
    <t>ACTUAL CALLS</t>
  </si>
  <si>
    <t xml:space="preserve">SL </t>
  </si>
  <si>
    <t>PROFITABLE CALLS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</si>
</sst>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d/mmm/yyyy"/>
    <numFmt numFmtId="179" formatCode="0.00_ "/>
    <numFmt numFmtId="180" formatCode="0_ "/>
    <numFmt numFmtId="181" formatCode="[$-409]d/mmm/yy;@"/>
    <numFmt numFmtId="182" formatCode="0.0"/>
    <numFmt numFmtId="183" formatCode="d/mmm/yyyy;@"/>
  </numFmts>
  <fonts count="40">
    <font>
      <sz val="11"/>
      <color rgb="FF000000"/>
      <name val="Calibri"/>
      <charset val="134"/>
    </font>
    <font>
      <sz val="11"/>
      <color theme="1"/>
      <name val="Cambria"/>
      <charset val="134"/>
      <scheme val="major"/>
    </font>
    <font>
      <sz val="9"/>
      <color theme="1"/>
      <name val="Cambria"/>
      <charset val="134"/>
      <scheme val="major"/>
    </font>
    <font>
      <sz val="11"/>
      <color theme="0"/>
      <name val="Calibri"/>
      <charset val="134"/>
    </font>
    <font>
      <b/>
      <sz val="24"/>
      <color theme="0"/>
      <name val="Times New Roman"/>
      <charset val="134"/>
    </font>
    <font>
      <sz val="20"/>
      <color theme="0"/>
      <name val="Calibri"/>
      <charset val="134"/>
    </font>
    <font>
      <sz val="11"/>
      <color theme="0"/>
      <name val="Times New Roman"/>
      <charset val="134"/>
    </font>
    <font>
      <b/>
      <sz val="10"/>
      <color theme="0"/>
      <name val="Times New Roman"/>
      <charset val="134"/>
    </font>
    <font>
      <b/>
      <u/>
      <sz val="10"/>
      <color theme="0"/>
      <name val="Times New Roman"/>
      <charset val="134"/>
    </font>
    <font>
      <sz val="10"/>
      <color rgb="FF000000"/>
      <name val="Calibri"/>
      <charset val="134"/>
    </font>
    <font>
      <b/>
      <sz val="12"/>
      <color theme="0"/>
      <name val="Times New Roman"/>
      <charset val="134"/>
    </font>
    <font>
      <sz val="11"/>
      <name val="Cambria"/>
      <charset val="134"/>
      <scheme val="major"/>
    </font>
    <font>
      <sz val="11"/>
      <color theme="4" tint="-0.499984740745262"/>
      <name val="Cambria"/>
      <charset val="134"/>
      <scheme val="major"/>
    </font>
    <font>
      <sz val="11"/>
      <color theme="4" tint="-0.499984740745262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 tint="0.0499893185216834"/>
      <name val="Cambria"/>
      <charset val="134"/>
      <scheme val="major"/>
    </font>
    <font>
      <sz val="11"/>
      <name val="Calibri"/>
      <charset val="134"/>
      <scheme val="minor"/>
    </font>
    <font>
      <sz val="11"/>
      <color rgb="FF000000"/>
      <name val="Cambria"/>
      <charset val="134"/>
      <scheme val="major"/>
    </font>
    <font>
      <sz val="11"/>
      <name val="Calibri"/>
      <charset val="134"/>
    </font>
    <font>
      <b/>
      <sz val="11"/>
      <color theme="0"/>
      <name val="Cambria"/>
      <charset val="134"/>
      <scheme val="maj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00B050"/>
        <bgColor rgb="FF40404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6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30" fillId="8" borderId="8" applyNumberFormat="0" applyAlignment="0" applyProtection="0">
      <alignment vertical="center"/>
    </xf>
    <xf numFmtId="0" fontId="31" fillId="9" borderId="10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/>
    <xf numFmtId="17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78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17" fontId="10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center"/>
    </xf>
    <xf numFmtId="179" fontId="14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center" vertical="center"/>
    </xf>
    <xf numFmtId="179" fontId="0" fillId="0" borderId="0" xfId="0" applyNumberFormat="1" applyFont="1" applyBorder="1" applyAlignment="1"/>
    <xf numFmtId="180" fontId="16" fillId="0" borderId="1" xfId="0" applyNumberFormat="1" applyFont="1" applyFill="1" applyBorder="1" applyAlignment="1">
      <alignment horizontal="center"/>
    </xf>
    <xf numFmtId="15" fontId="0" fillId="0" borderId="1" xfId="0" applyNumberFormat="1" applyFont="1" applyBorder="1" applyAlignment="1">
      <alignment horizontal="center" vertical="center"/>
    </xf>
    <xf numFmtId="2" fontId="1" fillId="0" borderId="1" xfId="51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" xfId="51" applyNumberFormat="1" applyFont="1" applyBorder="1" applyAlignment="1">
      <alignment horizontal="center" vertical="center"/>
    </xf>
    <xf numFmtId="0" fontId="17" fillId="0" borderId="1" xfId="51" applyFont="1" applyBorder="1" applyAlignment="1">
      <alignment horizontal="center" vertical="center"/>
    </xf>
    <xf numFmtId="0" fontId="17" fillId="0" borderId="0" xfId="49" applyFont="1" applyBorder="1"/>
    <xf numFmtId="0" fontId="1" fillId="0" borderId="1" xfId="0" applyFont="1" applyBorder="1" applyAlignment="1">
      <alignment horizontal="center" vertical="center"/>
    </xf>
    <xf numFmtId="182" fontId="1" fillId="0" borderId="1" xfId="51" applyNumberFormat="1" applyFont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1" xfId="0" applyFont="1" applyBorder="1"/>
    <xf numFmtId="182" fontId="17" fillId="0" borderId="1" xfId="51" applyNumberFormat="1" applyFont="1" applyBorder="1" applyAlignment="1">
      <alignment horizontal="center" vertical="center"/>
    </xf>
    <xf numFmtId="0" fontId="11" fillId="0" borderId="0" xfId="49" applyFont="1" applyBorder="1"/>
    <xf numFmtId="0" fontId="2" fillId="0" borderId="0" xfId="0" applyFont="1" applyBorder="1"/>
    <xf numFmtId="0" fontId="2" fillId="0" borderId="4" xfId="0" applyFont="1" applyBorder="1"/>
    <xf numFmtId="0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83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17" fontId="19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</cellXfs>
  <cellStyles count="52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  <cellStyle name="Normal 3 2" xfId="50"/>
    <cellStyle name="Normal 5" xfId="51"/>
  </cellStyles>
  <dxfs count="2">
    <dxf>
      <font>
        <color rgb="FFFF0000"/>
      </font>
    </dxf>
    <dxf>
      <font>
        <color rgb="FF9C0006"/>
      </font>
    </dxf>
  </dxfs>
  <tableStyles count="0" defaultTableStyle="TableStyleMedium9" defaultPivotStyle="PivotStyleLight16"/>
  <colors>
    <mruColors>
      <color rgb="00009900"/>
      <color rgb="0033CC33"/>
      <color rgb="00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0</xdr:rowOff>
    </xdr:to>
    <xdr:sp>
      <xdr:nvSpPr>
        <xdr:cNvPr id="2" name="Shape 2"/>
        <xdr:cNvSpPr/>
      </xdr:nvSpPr>
      <xdr:spPr>
        <a:xfrm>
          <a:off x="9525" y="704850"/>
          <a:ext cx="1476375" cy="24765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K1031"/>
  <sheetViews>
    <sheetView tabSelected="1" zoomScale="85" zoomScaleNormal="85" workbookViewId="0">
      <selection activeCell="A8" sqref="A8"/>
    </sheetView>
  </sheetViews>
  <sheetFormatPr defaultColWidth="9.14285714285714" defaultRowHeight="15"/>
  <cols>
    <col min="1" max="1" width="13.8571428571429" style="5" customWidth="1"/>
    <col min="2" max="2" width="21.2857142857143" style="5" customWidth="1"/>
    <col min="3" max="3" width="7.28571428571429" style="5" customWidth="1"/>
    <col min="4" max="4" width="10.8571428571429" style="5" customWidth="1"/>
    <col min="5" max="5" width="13" style="5" customWidth="1"/>
    <col min="6" max="6" width="11.1428571428571" style="5" customWidth="1"/>
    <col min="7" max="7" width="8.57142857142857" style="5" customWidth="1"/>
    <col min="8" max="8" width="17.8571428571429" style="5" customWidth="1"/>
    <col min="9" max="9" width="10.8571428571429" style="5" customWidth="1"/>
    <col min="10" max="10" width="15.7142857142857" style="5" customWidth="1"/>
    <col min="11" max="16384" width="9.14285714285714" style="6"/>
  </cols>
  <sheetData>
    <row r="1" spans="1:10">
      <c r="A1" s="7"/>
      <c r="B1" s="8"/>
      <c r="C1" s="8"/>
      <c r="D1" s="8"/>
      <c r="E1" s="8"/>
      <c r="F1" s="8"/>
      <c r="G1" s="8"/>
      <c r="H1" s="8"/>
      <c r="I1" s="8"/>
      <c r="J1" s="8"/>
    </row>
    <row r="2" ht="30" spans="1:10">
      <c r="A2" s="9"/>
      <c r="B2" s="10"/>
      <c r="C2" s="10"/>
      <c r="D2" s="10"/>
      <c r="E2" s="11" t="s">
        <v>0</v>
      </c>
      <c r="F2" s="12"/>
      <c r="G2" s="12"/>
      <c r="H2" s="12"/>
      <c r="I2" s="10"/>
      <c r="J2" s="10"/>
    </row>
    <row r="3" ht="30" spans="1:10">
      <c r="A3" s="11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4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6" t="s">
        <v>7</v>
      </c>
      <c r="G4" s="16"/>
      <c r="H4" s="14" t="s">
        <v>8</v>
      </c>
      <c r="I4" s="14"/>
      <c r="J4" s="14" t="s">
        <v>9</v>
      </c>
    </row>
    <row r="5" spans="1:10">
      <c r="A5" s="14"/>
      <c r="B5" s="14"/>
      <c r="C5" s="14"/>
      <c r="D5" s="15"/>
      <c r="E5" s="15"/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</row>
    <row r="6" ht="15.75" spans="1:10">
      <c r="A6" s="17"/>
      <c r="B6" s="18"/>
      <c r="C6" s="18"/>
      <c r="D6" s="19"/>
      <c r="E6" s="19"/>
      <c r="F6" s="20"/>
      <c r="G6" s="21"/>
      <c r="H6" s="22"/>
      <c r="I6" s="22"/>
      <c r="J6" s="22"/>
    </row>
    <row r="7" spans="1:1">
      <c r="A7" s="23"/>
    </row>
    <row r="8" spans="1:1">
      <c r="A8" s="23"/>
    </row>
    <row r="9" spans="1:10">
      <c r="A9" s="24">
        <v>45373</v>
      </c>
      <c r="B9" s="5" t="s">
        <v>15</v>
      </c>
      <c r="C9" s="5" t="s">
        <v>16</v>
      </c>
      <c r="D9" s="25">
        <f>300000/E9</f>
        <v>619.834710743802</v>
      </c>
      <c r="E9" s="26">
        <v>484</v>
      </c>
      <c r="F9" s="26">
        <v>490.7</v>
      </c>
      <c r="G9" s="26">
        <v>0</v>
      </c>
      <c r="H9" s="27">
        <f>IF(C9="BUY",(F9-E9)*D9,(E9-F9)*D9)</f>
        <v>4152.89256198346</v>
      </c>
      <c r="I9" s="27" t="str">
        <f>IF(G9=0,"0.00",IF(C9="BUY",(G9-F9)*D9,(F9-G9)*D9))</f>
        <v>0.00</v>
      </c>
      <c r="J9" s="27">
        <f>I9+H9</f>
        <v>4152.89256198346</v>
      </c>
    </row>
    <row r="10" spans="1:10">
      <c r="A10" s="24">
        <v>45372</v>
      </c>
      <c r="B10" s="5" t="s">
        <v>17</v>
      </c>
      <c r="C10" s="5" t="s">
        <v>18</v>
      </c>
      <c r="D10" s="25">
        <f>300000/E10</f>
        <v>214.285714285714</v>
      </c>
      <c r="E10" s="26">
        <v>1400</v>
      </c>
      <c r="F10" s="26">
        <v>1430</v>
      </c>
      <c r="G10" s="26">
        <v>0</v>
      </c>
      <c r="H10" s="27">
        <f>IF(C10="BUY",(F10-E10)*D10,(E10-F10)*D10)</f>
        <v>-6428.57142857142</v>
      </c>
      <c r="I10" s="27" t="str">
        <f>IF(G10=0,"0.00",IF(C10="BUY",(G10-F10)*D10,(F10-G10)*D10))</f>
        <v>0.00</v>
      </c>
      <c r="J10" s="27">
        <f>I10+H10</f>
        <v>-6428.57142857142</v>
      </c>
    </row>
    <row r="11" spans="1:10">
      <c r="A11" s="24">
        <v>45371</v>
      </c>
      <c r="B11" s="5" t="s">
        <v>19</v>
      </c>
      <c r="C11" s="5" t="s">
        <v>18</v>
      </c>
      <c r="D11" s="25">
        <f t="shared" ref="D11:D16" si="0">300000/E11</f>
        <v>260.869565217391</v>
      </c>
      <c r="E11" s="26">
        <v>1150</v>
      </c>
      <c r="F11" s="26">
        <v>1130.5</v>
      </c>
      <c r="G11" s="26">
        <v>0</v>
      </c>
      <c r="H11" s="28">
        <f>IF(C11="LONG",(F11-E11)*D11,(E11-F11)*D11)</f>
        <v>5086.95652173913</v>
      </c>
      <c r="I11" s="32" t="str">
        <f>IF(G11=0,"0.00",IF(C11="LONG",(G11-F11)*D11,(F11-G11)*D11))</f>
        <v>0.00</v>
      </c>
      <c r="J11" s="33">
        <f t="shared" ref="J11:J16" si="1">I11+H11</f>
        <v>5086.95652173913</v>
      </c>
    </row>
    <row r="12" spans="1:10">
      <c r="A12" s="24">
        <v>45369</v>
      </c>
      <c r="B12" s="5" t="s">
        <v>20</v>
      </c>
      <c r="C12" s="5" t="s">
        <v>16</v>
      </c>
      <c r="D12" s="25">
        <f t="shared" si="0"/>
        <v>245.901639344262</v>
      </c>
      <c r="E12" s="26">
        <v>1220</v>
      </c>
      <c r="F12" s="26">
        <v>1240</v>
      </c>
      <c r="G12" s="26">
        <v>0</v>
      </c>
      <c r="H12" s="27">
        <f>IF(C12="BUY",(F12-E12)*D12,(E12-F12)*D12)</f>
        <v>4918.03278688525</v>
      </c>
      <c r="I12" s="27" t="str">
        <f>IF(G12=0,"0.00",IF(C12="BUY",(G12-F12)*D12,(F12-G12)*D12))</f>
        <v>0.00</v>
      </c>
      <c r="J12" s="27">
        <f t="shared" si="1"/>
        <v>4918.03278688525</v>
      </c>
    </row>
    <row r="13" spans="1:10">
      <c r="A13" s="24">
        <v>45366</v>
      </c>
      <c r="B13" s="5" t="s">
        <v>21</v>
      </c>
      <c r="C13" s="5" t="s">
        <v>18</v>
      </c>
      <c r="D13" s="25">
        <f t="shared" si="0"/>
        <v>543.478260869565</v>
      </c>
      <c r="E13" s="26">
        <v>552</v>
      </c>
      <c r="F13" s="26">
        <v>544</v>
      </c>
      <c r="G13" s="26">
        <v>0</v>
      </c>
      <c r="H13" s="28">
        <f>IF(C13="LONG",(F13-E13)*D13,(E13-F13)*D13)</f>
        <v>4347.82608695652</v>
      </c>
      <c r="I13" s="32" t="str">
        <f>IF(G13=0,"0.00",IF(C13="LONG",(G13-F13)*D13,(F13-G13)*D13))</f>
        <v>0.00</v>
      </c>
      <c r="J13" s="33">
        <f t="shared" si="1"/>
        <v>4347.82608695652</v>
      </c>
    </row>
    <row r="14" spans="1:11">
      <c r="A14" s="24">
        <v>45365</v>
      </c>
      <c r="B14" s="5" t="s">
        <v>21</v>
      </c>
      <c r="C14" s="5" t="s">
        <v>16</v>
      </c>
      <c r="D14" s="25">
        <f t="shared" si="0"/>
        <v>594.059405940594</v>
      </c>
      <c r="E14" s="26">
        <v>505</v>
      </c>
      <c r="F14" s="26">
        <v>515</v>
      </c>
      <c r="G14" s="26">
        <v>0</v>
      </c>
      <c r="H14" s="27">
        <f>IF(C14="BUY",(F14-E14)*D14,(E14-F14)*D14)</f>
        <v>5940.59405940594</v>
      </c>
      <c r="I14" s="27" t="str">
        <f>IF(G14=0,"0.00",IF(C14="BUY",(G14-F14)*D14,(F14-G14)*D14))</f>
        <v>0.00</v>
      </c>
      <c r="J14" s="27">
        <f t="shared" si="1"/>
        <v>5940.59405940594</v>
      </c>
      <c r="K14" s="34"/>
    </row>
    <row r="15" spans="1:10">
      <c r="A15" s="24">
        <v>45364</v>
      </c>
      <c r="B15" s="5" t="s">
        <v>21</v>
      </c>
      <c r="C15" s="5" t="s">
        <v>16</v>
      </c>
      <c r="D15" s="25">
        <f t="shared" si="0"/>
        <v>508.474576271186</v>
      </c>
      <c r="E15" s="26">
        <v>590</v>
      </c>
      <c r="F15" s="26">
        <v>600</v>
      </c>
      <c r="G15" s="26">
        <v>609.8</v>
      </c>
      <c r="H15" s="27">
        <f>IF(C15="BUY",(F15-E15)*D15,(E15-F15)*D15)</f>
        <v>5084.74576271186</v>
      </c>
      <c r="I15" s="27">
        <f>IF(G15=0,"0.00",IF(C15="BUY",(G15-F15)*D15,(F15-G15)*D15))</f>
        <v>4983.0508474576</v>
      </c>
      <c r="J15" s="27">
        <f t="shared" si="1"/>
        <v>10067.7966101695</v>
      </c>
    </row>
    <row r="16" spans="1:10">
      <c r="A16" s="24">
        <v>45363</v>
      </c>
      <c r="B16" s="5" t="s">
        <v>20</v>
      </c>
      <c r="C16" s="5" t="s">
        <v>16</v>
      </c>
      <c r="D16" s="25">
        <f t="shared" si="0"/>
        <v>252.100840336134</v>
      </c>
      <c r="E16" s="26">
        <v>1190</v>
      </c>
      <c r="F16" s="26">
        <v>1210</v>
      </c>
      <c r="G16" s="26">
        <v>0</v>
      </c>
      <c r="H16" s="27">
        <f>IF(C16="BUY",(F16-E16)*D16,(E16-F16)*D16)</f>
        <v>5042.01680672269</v>
      </c>
      <c r="I16" s="27" t="str">
        <f>IF(G16=0,"0.00",IF(C16="BUY",(G16-F16)*D16,(F16-G16)*D16))</f>
        <v>0.00</v>
      </c>
      <c r="J16" s="27">
        <f t="shared" si="1"/>
        <v>5042.01680672269</v>
      </c>
    </row>
    <row r="17" spans="1:10">
      <c r="A17" s="24">
        <v>45358</v>
      </c>
      <c r="B17" s="5" t="s">
        <v>22</v>
      </c>
      <c r="C17" s="5" t="s">
        <v>16</v>
      </c>
      <c r="D17" s="25">
        <f t="shared" ref="D17:D22" si="2">300000/E17</f>
        <v>217.076700434153</v>
      </c>
      <c r="E17" s="26">
        <v>1382</v>
      </c>
      <c r="F17" s="26">
        <v>1382</v>
      </c>
      <c r="G17" s="26">
        <v>0</v>
      </c>
      <c r="H17" s="26">
        <v>0</v>
      </c>
      <c r="I17" s="26">
        <v>0</v>
      </c>
      <c r="J17" s="26">
        <v>0</v>
      </c>
    </row>
    <row r="18" spans="1:11">
      <c r="A18" s="24">
        <v>45357</v>
      </c>
      <c r="B18" s="5" t="s">
        <v>23</v>
      </c>
      <c r="C18" s="5" t="s">
        <v>16</v>
      </c>
      <c r="D18" s="25">
        <f t="shared" si="2"/>
        <v>192.307692307692</v>
      </c>
      <c r="E18" s="26">
        <v>1560</v>
      </c>
      <c r="F18" s="26">
        <v>1562</v>
      </c>
      <c r="G18" s="26">
        <v>0</v>
      </c>
      <c r="H18" s="27">
        <f>IF(C18="BUY",(F18-E18)*D18,(E18-F18)*D18)</f>
        <v>384.615384615384</v>
      </c>
      <c r="I18" s="27" t="str">
        <f>IF(G18=0,"0.00",IF(C18="BUY",(G18-F18)*D18,(F18-G18)*D18))</f>
        <v>0.00</v>
      </c>
      <c r="J18" s="27">
        <f>I18+H18</f>
        <v>384.615384615384</v>
      </c>
      <c r="K18" s="6" t="s">
        <v>24</v>
      </c>
    </row>
    <row r="19" spans="1:10">
      <c r="A19" s="24">
        <v>45356</v>
      </c>
      <c r="B19" s="5" t="s">
        <v>17</v>
      </c>
      <c r="C19" s="5" t="s">
        <v>18</v>
      </c>
      <c r="D19" s="25">
        <f t="shared" si="2"/>
        <v>206.185567010309</v>
      </c>
      <c r="E19" s="26">
        <v>1455</v>
      </c>
      <c r="F19" s="26">
        <v>1430</v>
      </c>
      <c r="G19" s="26">
        <v>1405</v>
      </c>
      <c r="H19" s="29">
        <f>IF(C19="LONG",(F19-E19)*D19,(E19-F19)*D19)</f>
        <v>5154.63917525772</v>
      </c>
      <c r="I19" s="35">
        <f>IF(G19=0,"0.00",IF(C19="LONG",(G19-F19)*D19,(F19-G19)*D19))</f>
        <v>5154.63917525772</v>
      </c>
      <c r="J19" s="28">
        <f>SUM(I19,H19)</f>
        <v>10309.2783505154</v>
      </c>
    </row>
    <row r="20" spans="1:10">
      <c r="A20" s="24">
        <v>45355</v>
      </c>
      <c r="B20" s="5" t="s">
        <v>25</v>
      </c>
      <c r="C20" s="5" t="s">
        <v>18</v>
      </c>
      <c r="D20" s="25">
        <f t="shared" si="2"/>
        <v>1121.4953271028</v>
      </c>
      <c r="E20" s="26">
        <v>267.5</v>
      </c>
      <c r="F20" s="26">
        <v>271</v>
      </c>
      <c r="G20" s="26">
        <v>0</v>
      </c>
      <c r="H20" s="27">
        <f>IF(C20="BUY",(F20-E20)*D20,(E20-F20)*D20)</f>
        <v>-3925.2336448598</v>
      </c>
      <c r="I20" s="27" t="str">
        <f>IF(G20=0,"0.00",IF(C20="BUY",(G20-F20)*D20,(F20-G20)*D20))</f>
        <v>0.00</v>
      </c>
      <c r="J20" s="27">
        <f>I20+H20</f>
        <v>-3925.2336448598</v>
      </c>
    </row>
    <row r="21" spans="1:10">
      <c r="A21" s="24">
        <v>45352</v>
      </c>
      <c r="B21" s="5" t="s">
        <v>26</v>
      </c>
      <c r="C21" s="5" t="s">
        <v>18</v>
      </c>
      <c r="D21" s="25">
        <f t="shared" si="2"/>
        <v>426.136363636364</v>
      </c>
      <c r="E21" s="26">
        <v>704</v>
      </c>
      <c r="F21" s="26">
        <v>690</v>
      </c>
      <c r="G21" s="26">
        <v>675</v>
      </c>
      <c r="H21" s="29">
        <f>IF(C21="LONG",(F21-E21)*D21,(E21-F21)*D21)</f>
        <v>5965.9090909091</v>
      </c>
      <c r="I21" s="35">
        <f>IF(G21=0,"0.00",IF(C21="LONG",(G21-F21)*D21,(F21-G21)*D21))</f>
        <v>6392.04545454546</v>
      </c>
      <c r="J21" s="28">
        <f>SUM(I21,H21)</f>
        <v>12357.9545454546</v>
      </c>
    </row>
    <row r="22" spans="1:10">
      <c r="A22" s="24">
        <v>45351</v>
      </c>
      <c r="B22" s="5" t="s">
        <v>27</v>
      </c>
      <c r="C22" s="5" t="s">
        <v>18</v>
      </c>
      <c r="D22" s="25">
        <f t="shared" si="2"/>
        <v>157.068062827225</v>
      </c>
      <c r="E22" s="26">
        <v>1910</v>
      </c>
      <c r="F22" s="26">
        <v>1893</v>
      </c>
      <c r="G22" s="26">
        <v>0</v>
      </c>
      <c r="H22" s="28">
        <f>IF(C22="LONG",(F22-E22)*D22,(E22-F22)*D22)</f>
        <v>2670.15706806283</v>
      </c>
      <c r="I22" s="32" t="str">
        <f>IF(G22=0,"0.00",IF(C22="LONG",(G22-F22)*D22,(F22-G22)*D22))</f>
        <v>0.00</v>
      </c>
      <c r="J22" s="33">
        <f>I22+H22</f>
        <v>2670.15706806283</v>
      </c>
    </row>
    <row r="23" spans="1:10">
      <c r="A23" s="24">
        <v>45350</v>
      </c>
      <c r="B23" s="5" t="s">
        <v>28</v>
      </c>
      <c r="C23" s="5" t="s">
        <v>18</v>
      </c>
      <c r="D23" s="25">
        <f t="shared" ref="D23:D28" si="3">300000/E23</f>
        <v>135.746606334842</v>
      </c>
      <c r="E23" s="26">
        <v>2210</v>
      </c>
      <c r="F23" s="26">
        <v>2170</v>
      </c>
      <c r="G23" s="26">
        <v>2130</v>
      </c>
      <c r="H23" s="29">
        <f>IF(C23="LONG",(F23-E23)*D23,(E23-F23)*D23)</f>
        <v>5429.86425339367</v>
      </c>
      <c r="I23" s="35">
        <f>IF(G23=0,"0.00",IF(C23="LONG",(G23-F23)*D23,(F23-G23)*D23))</f>
        <v>5429.86425339367</v>
      </c>
      <c r="J23" s="28">
        <f>SUM(I23,H23)</f>
        <v>10859.7285067873</v>
      </c>
    </row>
    <row r="24" spans="1:10">
      <c r="A24" s="24">
        <v>45349</v>
      </c>
      <c r="B24" s="5" t="s">
        <v>29</v>
      </c>
      <c r="C24" s="5" t="s">
        <v>18</v>
      </c>
      <c r="D24" s="25">
        <f t="shared" si="3"/>
        <v>261.780104712042</v>
      </c>
      <c r="E24" s="26">
        <v>1146</v>
      </c>
      <c r="F24" s="26">
        <v>1126</v>
      </c>
      <c r="G24" s="30">
        <v>0</v>
      </c>
      <c r="H24" s="28">
        <f>IF(C24="LONG",(F24-E24)*D24,(E24-F24)*D24)</f>
        <v>5235.60209424084</v>
      </c>
      <c r="I24" s="32" t="str">
        <f>IF(G24=0,"0.00",IF(C24="LONG",(G24-F24)*D24,(F24-G24)*D24))</f>
        <v>0.00</v>
      </c>
      <c r="J24" s="33">
        <f>I24+H24</f>
        <v>5235.60209424084</v>
      </c>
    </row>
    <row r="25" spans="1:10">
      <c r="A25" s="24">
        <v>45345</v>
      </c>
      <c r="B25" s="5" t="s">
        <v>30</v>
      </c>
      <c r="C25" s="5" t="s">
        <v>16</v>
      </c>
      <c r="D25" s="25">
        <f t="shared" si="3"/>
        <v>526.315789473684</v>
      </c>
      <c r="E25" s="26">
        <v>570</v>
      </c>
      <c r="F25" s="26">
        <v>560</v>
      </c>
      <c r="H25" s="27">
        <f>IF(C25="BUY",(F25-E25)*D25,(E25-F25)*D25)</f>
        <v>-5263.15789473684</v>
      </c>
      <c r="I25" s="27" t="str">
        <f>IF(G25=0,"0.00",IF(C25="BUY",(G25-F25)*D25,(F25-G25)*D25))</f>
        <v>0.00</v>
      </c>
      <c r="J25" s="27">
        <f>I25+H25</f>
        <v>-5263.15789473684</v>
      </c>
    </row>
    <row r="26" spans="1:10">
      <c r="A26" s="24">
        <v>45343</v>
      </c>
      <c r="B26" s="5" t="s">
        <v>31</v>
      </c>
      <c r="C26" s="5" t="s">
        <v>16</v>
      </c>
      <c r="D26" s="25">
        <f t="shared" si="3"/>
        <v>674.157303370787</v>
      </c>
      <c r="E26" s="31">
        <v>445</v>
      </c>
      <c r="F26" s="31">
        <v>438</v>
      </c>
      <c r="H26" s="27">
        <f>IF(C26="BUY",(F26-E26)*D26,(E26-F26)*D26)</f>
        <v>-4719.10112359551</v>
      </c>
      <c r="I26" s="27" t="str">
        <f>IF(G26=0,"0.00",IF(C26="BUY",(G26-F26)*D26,(F26-G26)*D26))</f>
        <v>0.00</v>
      </c>
      <c r="J26" s="27">
        <f>I26+H26</f>
        <v>-4719.10112359551</v>
      </c>
    </row>
    <row r="27" spans="1:10">
      <c r="A27" s="24">
        <v>45342</v>
      </c>
      <c r="B27" s="5" t="s">
        <v>32</v>
      </c>
      <c r="C27" s="5" t="s">
        <v>16</v>
      </c>
      <c r="D27" s="25">
        <f t="shared" si="3"/>
        <v>64.1711229946524</v>
      </c>
      <c r="E27" s="31">
        <v>4675</v>
      </c>
      <c r="F27" s="31">
        <v>4667.5</v>
      </c>
      <c r="H27" s="27">
        <f>IF(C27="BUY",(F27-E27)*D27,(E27-F27)*D27)</f>
        <v>-481.283422459893</v>
      </c>
      <c r="I27" s="27" t="str">
        <f>IF(G27=0,"0.00",IF(C27="BUY",(G27-F27)*D27,(F27-G27)*D27))</f>
        <v>0.00</v>
      </c>
      <c r="J27" s="27">
        <f>I27+H27</f>
        <v>-481.283422459893</v>
      </c>
    </row>
    <row r="28" spans="1:10">
      <c r="A28" s="24">
        <v>45341</v>
      </c>
      <c r="B28" s="5" t="s">
        <v>15</v>
      </c>
      <c r="C28" s="5" t="s">
        <v>16</v>
      </c>
      <c r="D28" s="25">
        <f t="shared" si="3"/>
        <v>557.620817843866</v>
      </c>
      <c r="E28" s="26">
        <v>538</v>
      </c>
      <c r="F28" s="26">
        <v>544</v>
      </c>
      <c r="G28" s="26">
        <v>0</v>
      </c>
      <c r="H28" s="27">
        <f>IF(C28="BUY",(F28-E28)*D28,(E28-F28)*D28)</f>
        <v>3345.7249070632</v>
      </c>
      <c r="I28" s="27" t="str">
        <f>IF(G28=0,"0.00",IF(C28="BUY",(G28-F28)*D28,(F28-G28)*D28))</f>
        <v>0.00</v>
      </c>
      <c r="J28" s="27">
        <f>I28+H28</f>
        <v>3345.7249070632</v>
      </c>
    </row>
    <row r="29" spans="1:1">
      <c r="A29" s="23"/>
    </row>
    <row r="30" spans="1:1">
      <c r="A30" s="23"/>
    </row>
    <row r="31" spans="1:10">
      <c r="A31" s="24">
        <v>45231</v>
      </c>
      <c r="B31" s="5" t="s">
        <v>33</v>
      </c>
      <c r="C31" s="5" t="s">
        <v>16</v>
      </c>
      <c r="D31" s="25">
        <f t="shared" ref="D31:D37" si="4">300000/E31</f>
        <v>129.589632829374</v>
      </c>
      <c r="E31" s="5">
        <v>2315</v>
      </c>
      <c r="F31" s="5">
        <v>2292</v>
      </c>
      <c r="H31" s="27">
        <f t="shared" ref="H31:H33" si="5">IF(C31="BUY",(F31-E31)*D31,(E31-F31)*D31)</f>
        <v>-2980.56155507559</v>
      </c>
      <c r="I31" s="27" t="str">
        <f t="shared" ref="I31:I33" si="6">IF(G31=0,"0.00",IF(C31="BUY",(G31-F31)*D31,(F31-G31)*D31))</f>
        <v>0.00</v>
      </c>
      <c r="J31" s="27">
        <f t="shared" ref="J31:J33" si="7">I31+H31</f>
        <v>-2980.56155507559</v>
      </c>
    </row>
    <row r="32" spans="1:10">
      <c r="A32" s="24">
        <v>45231</v>
      </c>
      <c r="B32" s="5" t="s">
        <v>34</v>
      </c>
      <c r="C32" s="5" t="s">
        <v>16</v>
      </c>
      <c r="D32" s="25">
        <f t="shared" si="4"/>
        <v>108.303249097473</v>
      </c>
      <c r="E32" s="5">
        <v>2770</v>
      </c>
      <c r="F32" s="5">
        <v>2795</v>
      </c>
      <c r="H32" s="27">
        <f t="shared" si="5"/>
        <v>2707.58122743682</v>
      </c>
      <c r="I32" s="27" t="str">
        <f t="shared" si="6"/>
        <v>0.00</v>
      </c>
      <c r="J32" s="27">
        <f t="shared" si="7"/>
        <v>2707.58122743682</v>
      </c>
    </row>
    <row r="33" spans="1:10">
      <c r="A33" s="24">
        <v>45230</v>
      </c>
      <c r="B33" s="5" t="s">
        <v>35</v>
      </c>
      <c r="C33" s="5" t="s">
        <v>16</v>
      </c>
      <c r="D33" s="25">
        <f t="shared" si="4"/>
        <v>476.190476190476</v>
      </c>
      <c r="E33" s="5">
        <v>630</v>
      </c>
      <c r="F33" s="5">
        <v>636</v>
      </c>
      <c r="H33" s="27">
        <f t="shared" ref="H33:H37" si="8">IF(C33="BUY",(F33-E33)*D33,(E33-F33)*D33)</f>
        <v>2857.14285714286</v>
      </c>
      <c r="I33" s="27" t="str">
        <f t="shared" ref="I33:I37" si="9">IF(G33=0,"0.00",IF(C33="BUY",(G33-F33)*D33,(F33-G33)*D33))</f>
        <v>0.00</v>
      </c>
      <c r="J33" s="27">
        <f t="shared" ref="J33:J37" si="10">I33+H33</f>
        <v>2857.14285714286</v>
      </c>
    </row>
    <row r="34" spans="1:10">
      <c r="A34" s="24">
        <v>45230</v>
      </c>
      <c r="B34" s="5" t="s">
        <v>36</v>
      </c>
      <c r="C34" s="5" t="s">
        <v>16</v>
      </c>
      <c r="D34" s="25">
        <f t="shared" si="4"/>
        <v>353.77358490566</v>
      </c>
      <c r="E34" s="5">
        <v>848</v>
      </c>
      <c r="F34" s="5">
        <v>855</v>
      </c>
      <c r="H34" s="27">
        <f t="shared" si="8"/>
        <v>2476.41509433962</v>
      </c>
      <c r="I34" s="27" t="str">
        <f t="shared" si="9"/>
        <v>0.00</v>
      </c>
      <c r="J34" s="27">
        <f t="shared" si="10"/>
        <v>2476.41509433962</v>
      </c>
    </row>
    <row r="35" spans="1:10">
      <c r="A35" s="24">
        <v>45229</v>
      </c>
      <c r="B35" s="5" t="s">
        <v>37</v>
      </c>
      <c r="C35" s="5" t="s">
        <v>16</v>
      </c>
      <c r="D35" s="25">
        <f t="shared" si="4"/>
        <v>323.974082073434</v>
      </c>
      <c r="E35" s="5">
        <v>926</v>
      </c>
      <c r="F35" s="5">
        <v>931</v>
      </c>
      <c r="H35" s="27">
        <f t="shared" si="8"/>
        <v>1619.87041036717</v>
      </c>
      <c r="I35" s="27" t="str">
        <f t="shared" si="9"/>
        <v>0.00</v>
      </c>
      <c r="J35" s="27">
        <f t="shared" si="10"/>
        <v>1619.87041036717</v>
      </c>
    </row>
    <row r="36" spans="1:10">
      <c r="A36" s="24">
        <v>45229</v>
      </c>
      <c r="B36" s="5" t="s">
        <v>38</v>
      </c>
      <c r="C36" s="5" t="s">
        <v>16</v>
      </c>
      <c r="D36" s="25">
        <f t="shared" si="4"/>
        <v>3092.78350515464</v>
      </c>
      <c r="E36" s="5">
        <v>97</v>
      </c>
      <c r="F36" s="5">
        <v>98.5</v>
      </c>
      <c r="G36" s="5">
        <v>100</v>
      </c>
      <c r="H36" s="27">
        <f t="shared" si="8"/>
        <v>4639.17525773196</v>
      </c>
      <c r="I36" s="27">
        <f t="shared" si="9"/>
        <v>4639.17525773196</v>
      </c>
      <c r="J36" s="27">
        <f t="shared" si="10"/>
        <v>9278.35051546392</v>
      </c>
    </row>
    <row r="37" spans="1:10">
      <c r="A37" s="24">
        <v>45229</v>
      </c>
      <c r="B37" s="5" t="s">
        <v>39</v>
      </c>
      <c r="C37" s="5" t="s">
        <v>16</v>
      </c>
      <c r="D37" s="25">
        <f t="shared" si="4"/>
        <v>2790.6976744186</v>
      </c>
      <c r="E37" s="5">
        <v>107.5</v>
      </c>
      <c r="F37" s="5">
        <v>107.5</v>
      </c>
      <c r="H37" s="27">
        <f t="shared" si="8"/>
        <v>0</v>
      </c>
      <c r="I37" s="27" t="str">
        <f t="shared" si="9"/>
        <v>0.00</v>
      </c>
      <c r="J37" s="27">
        <f t="shared" si="10"/>
        <v>0</v>
      </c>
    </row>
    <row r="38" spans="1:10">
      <c r="A38" s="24">
        <v>45226</v>
      </c>
      <c r="B38" s="5" t="s">
        <v>40</v>
      </c>
      <c r="C38" s="5" t="s">
        <v>16</v>
      </c>
      <c r="D38" s="25">
        <f t="shared" ref="D38:D40" si="11">300000/E38</f>
        <v>3015.07537688442</v>
      </c>
      <c r="E38" s="5">
        <v>99.5</v>
      </c>
      <c r="F38" s="5">
        <v>101</v>
      </c>
      <c r="H38" s="27">
        <f t="shared" ref="H38:H40" si="12">IF(C38="BUY",(F38-E38)*D38,(E38-F38)*D38)</f>
        <v>4522.61306532663</v>
      </c>
      <c r="I38" s="27" t="str">
        <f t="shared" ref="I38:I40" si="13">IF(G38=0,"0.00",IF(C38="BUY",(G38-F38)*D38,(F38-G38)*D38))</f>
        <v>0.00</v>
      </c>
      <c r="J38" s="27">
        <f t="shared" ref="J38:J40" si="14">I38+H38</f>
        <v>4522.61306532663</v>
      </c>
    </row>
    <row r="39" spans="1:10">
      <c r="A39" s="24">
        <v>45226</v>
      </c>
      <c r="B39" s="5" t="s">
        <v>34</v>
      </c>
      <c r="C39" s="5" t="s">
        <v>16</v>
      </c>
      <c r="D39" s="25">
        <f t="shared" si="11"/>
        <v>115.384615384615</v>
      </c>
      <c r="E39" s="5">
        <v>2600</v>
      </c>
      <c r="F39" s="5">
        <v>2625</v>
      </c>
      <c r="H39" s="27">
        <f t="shared" si="12"/>
        <v>2884.61538461538</v>
      </c>
      <c r="I39" s="27" t="str">
        <f t="shared" si="13"/>
        <v>0.00</v>
      </c>
      <c r="J39" s="27">
        <f t="shared" si="14"/>
        <v>2884.61538461538</v>
      </c>
    </row>
    <row r="40" spans="1:10">
      <c r="A40" s="24">
        <v>45226</v>
      </c>
      <c r="B40" s="5" t="s">
        <v>41</v>
      </c>
      <c r="C40" s="5" t="s">
        <v>16</v>
      </c>
      <c r="D40" s="25">
        <f t="shared" si="11"/>
        <v>1522.84263959391</v>
      </c>
      <c r="E40" s="5">
        <v>197</v>
      </c>
      <c r="F40" s="5">
        <v>200</v>
      </c>
      <c r="H40" s="27">
        <f t="shared" si="12"/>
        <v>4568.52791878173</v>
      </c>
      <c r="I40" s="27" t="str">
        <f t="shared" si="13"/>
        <v>0.00</v>
      </c>
      <c r="J40" s="27">
        <f t="shared" si="14"/>
        <v>4568.52791878173</v>
      </c>
    </row>
    <row r="41" spans="1:10">
      <c r="A41" s="24">
        <v>45225</v>
      </c>
      <c r="B41" s="5" t="s">
        <v>41</v>
      </c>
      <c r="C41" s="5" t="s">
        <v>16</v>
      </c>
      <c r="D41" s="25">
        <f t="shared" ref="D41:D43" si="15">300000/E41</f>
        <v>1675.97765363128</v>
      </c>
      <c r="E41" s="5">
        <v>179</v>
      </c>
      <c r="F41" s="5">
        <v>182</v>
      </c>
      <c r="G41" s="5">
        <v>185</v>
      </c>
      <c r="H41" s="27">
        <f t="shared" ref="H41:H43" si="16">IF(C41="BUY",(F41-E41)*D41,(E41-F41)*D41)</f>
        <v>5027.93296089386</v>
      </c>
      <c r="I41" s="27">
        <f t="shared" ref="I41:I43" si="17">IF(G41=0,"0.00",IF(C41="BUY",(G41-F41)*D41,(F41-G41)*D41))</f>
        <v>5027.93296089386</v>
      </c>
      <c r="J41" s="27">
        <f t="shared" ref="J41:J43" si="18">I41+H41</f>
        <v>10055.8659217877</v>
      </c>
    </row>
    <row r="42" spans="1:10">
      <c r="A42" s="24">
        <v>45225</v>
      </c>
      <c r="B42" s="5" t="s">
        <v>42</v>
      </c>
      <c r="C42" s="5" t="s">
        <v>16</v>
      </c>
      <c r="D42" s="25">
        <f t="shared" si="15"/>
        <v>296.442687747036</v>
      </c>
      <c r="E42" s="5">
        <v>1012</v>
      </c>
      <c r="F42" s="5">
        <v>1025</v>
      </c>
      <c r="G42" s="5">
        <v>1040</v>
      </c>
      <c r="H42" s="27">
        <f t="shared" si="16"/>
        <v>3853.75494071146</v>
      </c>
      <c r="I42" s="27">
        <f t="shared" si="17"/>
        <v>4446.64031620553</v>
      </c>
      <c r="J42" s="27">
        <f t="shared" si="18"/>
        <v>8300.395256917</v>
      </c>
    </row>
    <row r="43" spans="1:10">
      <c r="A43" s="24">
        <v>45224</v>
      </c>
      <c r="B43" s="5" t="s">
        <v>43</v>
      </c>
      <c r="C43" s="5" t="s">
        <v>16</v>
      </c>
      <c r="D43" s="25">
        <f t="shared" si="15"/>
        <v>169.014084507042</v>
      </c>
      <c r="E43" s="5">
        <v>1775</v>
      </c>
      <c r="F43" s="5">
        <v>1795</v>
      </c>
      <c r="G43" s="5">
        <v>1815</v>
      </c>
      <c r="H43" s="27">
        <f t="shared" si="16"/>
        <v>3380.28169014085</v>
      </c>
      <c r="I43" s="27">
        <f t="shared" si="17"/>
        <v>3380.28169014085</v>
      </c>
      <c r="J43" s="27">
        <f t="shared" si="18"/>
        <v>6760.56338028169</v>
      </c>
    </row>
    <row r="44" spans="1:10">
      <c r="A44" s="24">
        <v>45222</v>
      </c>
      <c r="B44" s="5" t="s">
        <v>44</v>
      </c>
      <c r="C44" s="5" t="s">
        <v>16</v>
      </c>
      <c r="D44" s="25">
        <f t="shared" ref="D44:D48" si="19">300000/E44</f>
        <v>265.25198938992</v>
      </c>
      <c r="E44" s="5">
        <v>1131</v>
      </c>
      <c r="F44" s="5">
        <v>1131</v>
      </c>
      <c r="H44" s="27">
        <f t="shared" ref="H44" si="20">IF(C44="BUY",(F44-E44)*D44,(E44-F44)*D44)</f>
        <v>0</v>
      </c>
      <c r="I44" s="27" t="str">
        <f t="shared" ref="I44" si="21">IF(G44=0,"0.00",IF(C44="BUY",(G44-F44)*D44,(F44-G44)*D44))</f>
        <v>0.00</v>
      </c>
      <c r="J44" s="27">
        <f t="shared" ref="J44" si="22">I44+H44</f>
        <v>0</v>
      </c>
    </row>
    <row r="45" spans="1:10">
      <c r="A45" s="24">
        <v>45218</v>
      </c>
      <c r="B45" s="5" t="s">
        <v>45</v>
      </c>
      <c r="C45" s="5" t="s">
        <v>16</v>
      </c>
      <c r="D45" s="25">
        <f t="shared" si="19"/>
        <v>389.105058365759</v>
      </c>
      <c r="E45" s="5">
        <v>771</v>
      </c>
      <c r="F45" s="5">
        <v>774.5</v>
      </c>
      <c r="H45" s="27">
        <f t="shared" ref="H45:H48" si="23">IF(C45="BUY",(F45-E45)*D45,(E45-F45)*D45)</f>
        <v>1361.86770428016</v>
      </c>
      <c r="I45" s="27" t="str">
        <f t="shared" ref="I45:I48" si="24">IF(G45=0,"0.00",IF(C45="BUY",(G45-F45)*D45,(F45-G45)*D45))</f>
        <v>0.00</v>
      </c>
      <c r="J45" s="27">
        <f t="shared" ref="J45:J48" si="25">I45+H45</f>
        <v>1361.86770428016</v>
      </c>
    </row>
    <row r="46" spans="1:10">
      <c r="A46" s="24">
        <v>45218</v>
      </c>
      <c r="B46" s="5" t="s">
        <v>46</v>
      </c>
      <c r="C46" s="5" t="s">
        <v>16</v>
      </c>
      <c r="D46" s="25">
        <f t="shared" si="19"/>
        <v>125</v>
      </c>
      <c r="E46" s="5">
        <v>2400</v>
      </c>
      <c r="F46" s="5">
        <v>2425</v>
      </c>
      <c r="G46" s="5">
        <v>2450</v>
      </c>
      <c r="H46" s="27">
        <f t="shared" si="23"/>
        <v>3125</v>
      </c>
      <c r="I46" s="27">
        <f t="shared" si="24"/>
        <v>3125</v>
      </c>
      <c r="J46" s="27">
        <f t="shared" si="25"/>
        <v>6250</v>
      </c>
    </row>
    <row r="47" spans="1:10">
      <c r="A47" s="24">
        <v>45217</v>
      </c>
      <c r="B47" s="5" t="s">
        <v>47</v>
      </c>
      <c r="C47" s="5" t="s">
        <v>16</v>
      </c>
      <c r="D47" s="25">
        <f t="shared" si="19"/>
        <v>232.558139534884</v>
      </c>
      <c r="E47" s="5">
        <v>1290</v>
      </c>
      <c r="F47" s="5">
        <v>1290</v>
      </c>
      <c r="H47" s="27">
        <f t="shared" si="23"/>
        <v>0</v>
      </c>
      <c r="I47" s="27" t="str">
        <f t="shared" si="24"/>
        <v>0.00</v>
      </c>
      <c r="J47" s="27">
        <f t="shared" si="25"/>
        <v>0</v>
      </c>
    </row>
    <row r="48" spans="1:10">
      <c r="A48" s="24">
        <v>45217</v>
      </c>
      <c r="B48" s="5" t="s">
        <v>36</v>
      </c>
      <c r="C48" s="5" t="s">
        <v>16</v>
      </c>
      <c r="D48" s="25">
        <f t="shared" si="19"/>
        <v>350.467289719626</v>
      </c>
      <c r="E48" s="5">
        <v>856</v>
      </c>
      <c r="F48" s="5">
        <v>865</v>
      </c>
      <c r="G48" s="5">
        <v>875</v>
      </c>
      <c r="H48" s="27">
        <f t="shared" si="23"/>
        <v>3154.20560747664</v>
      </c>
      <c r="I48" s="27">
        <f t="shared" si="24"/>
        <v>3504.67289719626</v>
      </c>
      <c r="J48" s="27">
        <f t="shared" si="25"/>
        <v>6658.8785046729</v>
      </c>
    </row>
    <row r="49" spans="1:10">
      <c r="A49" s="24">
        <v>45216</v>
      </c>
      <c r="B49" s="5" t="s">
        <v>46</v>
      </c>
      <c r="C49" s="5" t="s">
        <v>16</v>
      </c>
      <c r="D49" s="25">
        <f t="shared" ref="D49:D51" si="26">300000/E49</f>
        <v>130.434782608696</v>
      </c>
      <c r="E49" s="5">
        <v>2300</v>
      </c>
      <c r="F49" s="5">
        <v>2325</v>
      </c>
      <c r="G49" s="5">
        <v>2350</v>
      </c>
      <c r="H49" s="27">
        <f t="shared" ref="H49:H54" si="27">IF(C49="BUY",(F49-E49)*D49,(E49-F49)*D49)</f>
        <v>3260.86956521739</v>
      </c>
      <c r="I49" s="27">
        <f t="shared" ref="I49:I54" si="28">IF(G49=0,"0.00",IF(C49="BUY",(G49-F49)*D49,(F49-G49)*D49))</f>
        <v>3260.86956521739</v>
      </c>
      <c r="J49" s="27">
        <f t="shared" ref="J49:J54" si="29">I49+H49</f>
        <v>6521.73913043478</v>
      </c>
    </row>
    <row r="50" spans="1:10">
      <c r="A50" s="24">
        <v>45216</v>
      </c>
      <c r="B50" s="5" t="s">
        <v>48</v>
      </c>
      <c r="C50" s="5" t="s">
        <v>16</v>
      </c>
      <c r="D50" s="25">
        <f t="shared" si="26"/>
        <v>427.350427350427</v>
      </c>
      <c r="E50" s="5">
        <v>702</v>
      </c>
      <c r="F50" s="5">
        <v>712</v>
      </c>
      <c r="G50" s="5">
        <v>722</v>
      </c>
      <c r="H50" s="27">
        <f t="shared" si="27"/>
        <v>4273.50427350427</v>
      </c>
      <c r="I50" s="27">
        <f t="shared" si="28"/>
        <v>4273.50427350427</v>
      </c>
      <c r="J50" s="27">
        <f t="shared" si="29"/>
        <v>8547.00854700855</v>
      </c>
    </row>
    <row r="51" spans="1:10">
      <c r="A51" s="24">
        <v>45215</v>
      </c>
      <c r="B51" s="5" t="s">
        <v>49</v>
      </c>
      <c r="C51" s="5" t="s">
        <v>16</v>
      </c>
      <c r="D51" s="25">
        <f t="shared" si="26"/>
        <v>453.857791225416</v>
      </c>
      <c r="E51" s="5">
        <v>661</v>
      </c>
      <c r="F51" s="5">
        <v>668</v>
      </c>
      <c r="H51" s="27">
        <f t="shared" si="27"/>
        <v>3177.00453857791</v>
      </c>
      <c r="I51" s="27" t="str">
        <f t="shared" si="28"/>
        <v>0.00</v>
      </c>
      <c r="J51" s="27">
        <f t="shared" si="29"/>
        <v>3177.00453857791</v>
      </c>
    </row>
    <row r="52" spans="1:10">
      <c r="A52" s="24">
        <v>45212</v>
      </c>
      <c r="B52" s="5" t="s">
        <v>36</v>
      </c>
      <c r="C52" s="5" t="s">
        <v>16</v>
      </c>
      <c r="D52" s="25">
        <f t="shared" ref="D52:D54" si="30">300000/E52</f>
        <v>361.01083032491</v>
      </c>
      <c r="E52" s="5">
        <v>831</v>
      </c>
      <c r="F52" s="5">
        <v>840</v>
      </c>
      <c r="G52" s="5">
        <v>850</v>
      </c>
      <c r="H52" s="27">
        <f t="shared" si="27"/>
        <v>3249.09747292419</v>
      </c>
      <c r="I52" s="27">
        <f t="shared" si="28"/>
        <v>3610.1083032491</v>
      </c>
      <c r="J52" s="27">
        <f t="shared" si="29"/>
        <v>6859.20577617329</v>
      </c>
    </row>
    <row r="53" spans="1:10">
      <c r="A53" s="24">
        <v>45212</v>
      </c>
      <c r="B53" s="5" t="s">
        <v>50</v>
      </c>
      <c r="C53" s="5" t="s">
        <v>16</v>
      </c>
      <c r="D53" s="25">
        <f t="shared" si="30"/>
        <v>1515.15151515152</v>
      </c>
      <c r="E53" s="5">
        <v>198</v>
      </c>
      <c r="F53" s="5">
        <v>201</v>
      </c>
      <c r="G53" s="5">
        <v>204</v>
      </c>
      <c r="H53" s="27">
        <f t="shared" si="27"/>
        <v>4545.45454545455</v>
      </c>
      <c r="I53" s="27">
        <f t="shared" si="28"/>
        <v>4545.45454545455</v>
      </c>
      <c r="J53" s="27">
        <f t="shared" si="29"/>
        <v>9090.90909090909</v>
      </c>
    </row>
    <row r="54" spans="1:10">
      <c r="A54" s="24">
        <v>45211</v>
      </c>
      <c r="B54" s="5" t="s">
        <v>51</v>
      </c>
      <c r="C54" s="5" t="s">
        <v>16</v>
      </c>
      <c r="D54" s="25">
        <f t="shared" si="30"/>
        <v>393.700787401575</v>
      </c>
      <c r="E54" s="5">
        <v>762</v>
      </c>
      <c r="F54" s="5">
        <v>770</v>
      </c>
      <c r="H54" s="27">
        <f t="shared" si="27"/>
        <v>3149.6062992126</v>
      </c>
      <c r="I54" s="27" t="str">
        <f t="shared" si="28"/>
        <v>0.00</v>
      </c>
      <c r="J54" s="27">
        <f t="shared" si="29"/>
        <v>3149.6062992126</v>
      </c>
    </row>
    <row r="55" spans="1:10">
      <c r="A55" s="24">
        <v>45210</v>
      </c>
      <c r="B55" s="23" t="s">
        <v>52</v>
      </c>
      <c r="C55" s="23" t="s">
        <v>16</v>
      </c>
      <c r="D55" s="25">
        <f t="shared" ref="D55:D61" si="31">300000/E55</f>
        <v>365.853658536585</v>
      </c>
      <c r="E55" s="5">
        <v>820</v>
      </c>
      <c r="F55" s="5">
        <v>828</v>
      </c>
      <c r="G55" s="5">
        <v>836</v>
      </c>
      <c r="H55" s="27">
        <f t="shared" ref="H55" si="32">IF(C55="BUY",(F55-E55)*D55,(E55-F55)*D55)</f>
        <v>2926.82926829268</v>
      </c>
      <c r="I55" s="27">
        <f t="shared" ref="I55" si="33">IF(G55=0,"0.00",IF(C55="BUY",(G55-F55)*D55,(F55-G55)*D55))</f>
        <v>2926.82926829268</v>
      </c>
      <c r="J55" s="27">
        <f t="shared" ref="J55" si="34">I55+H55</f>
        <v>5853.65853658537</v>
      </c>
    </row>
    <row r="56" spans="1:10">
      <c r="A56" s="24">
        <v>45209</v>
      </c>
      <c r="B56" s="5" t="s">
        <v>53</v>
      </c>
      <c r="C56" s="5" t="s">
        <v>16</v>
      </c>
      <c r="D56" s="25">
        <f t="shared" si="31"/>
        <v>373.134328358209</v>
      </c>
      <c r="E56" s="5">
        <v>804</v>
      </c>
      <c r="F56" s="5">
        <v>812</v>
      </c>
      <c r="H56" s="27">
        <f t="shared" ref="H56" si="35">IF(C56="BUY",(F56-E56)*D56,(E56-F56)*D56)</f>
        <v>2985.07462686567</v>
      </c>
      <c r="I56" s="27" t="str">
        <f t="shared" ref="I56" si="36">IF(G56=0,"0.00",IF(C56="BUY",(G56-F56)*D56,(F56-G56)*D56))</f>
        <v>0.00</v>
      </c>
      <c r="J56" s="27">
        <f t="shared" ref="J56" si="37">I56+H56</f>
        <v>2985.07462686567</v>
      </c>
    </row>
    <row r="57" spans="1:10">
      <c r="A57" s="24">
        <v>45209</v>
      </c>
      <c r="B57" s="5" t="s">
        <v>54</v>
      </c>
      <c r="C57" s="5" t="s">
        <v>16</v>
      </c>
      <c r="D57" s="25">
        <f t="shared" si="31"/>
        <v>311.203319502075</v>
      </c>
      <c r="E57" s="5">
        <v>964</v>
      </c>
      <c r="F57" s="5">
        <v>974</v>
      </c>
      <c r="G57" s="5">
        <v>985</v>
      </c>
      <c r="H57" s="27">
        <f t="shared" ref="H57" si="38">IF(C57="BUY",(F57-E57)*D57,(E57-F57)*D57)</f>
        <v>3112.03319502075</v>
      </c>
      <c r="I57" s="27">
        <f t="shared" ref="I57" si="39">IF(G57=0,"0.00",IF(C57="BUY",(G57-F57)*D57,(F57-G57)*D57))</f>
        <v>3423.23651452282</v>
      </c>
      <c r="J57" s="27">
        <f t="shared" ref="J57" si="40">I57+H57</f>
        <v>6535.26970954357</v>
      </c>
    </row>
    <row r="58" spans="1:10">
      <c r="A58" s="24">
        <v>45208</v>
      </c>
      <c r="B58" s="5" t="s">
        <v>55</v>
      </c>
      <c r="C58" s="5" t="s">
        <v>16</v>
      </c>
      <c r="D58" s="25">
        <f t="shared" si="31"/>
        <v>140.977443609023</v>
      </c>
      <c r="E58" s="5">
        <v>2128</v>
      </c>
      <c r="F58" s="5">
        <v>2144</v>
      </c>
      <c r="H58" s="27">
        <f t="shared" ref="H58" si="41">IF(C58="BUY",(F58-E58)*D58,(E58-F58)*D58)</f>
        <v>2255.63909774436</v>
      </c>
      <c r="I58" s="27" t="str">
        <f t="shared" ref="I58" si="42">IF(G58=0,"0.00",IF(C58="BUY",(G58-F58)*D58,(F58-G58)*D58))</f>
        <v>0.00</v>
      </c>
      <c r="J58" s="27">
        <f t="shared" ref="J58" si="43">I58+H58</f>
        <v>2255.63909774436</v>
      </c>
    </row>
    <row r="59" spans="1:10">
      <c r="A59" s="24">
        <v>45205</v>
      </c>
      <c r="B59" s="5" t="s">
        <v>56</v>
      </c>
      <c r="C59" s="5" t="s">
        <v>16</v>
      </c>
      <c r="D59" s="25">
        <f t="shared" si="31"/>
        <v>239.61661341853</v>
      </c>
      <c r="E59" s="5">
        <v>1252</v>
      </c>
      <c r="F59" s="5">
        <v>1265</v>
      </c>
      <c r="H59" s="27">
        <f t="shared" ref="H59:H61" si="44">IF(C59="BUY",(F59-E59)*D59,(E59-F59)*D59)</f>
        <v>3115.01597444089</v>
      </c>
      <c r="I59" s="27" t="str">
        <f t="shared" ref="I59:I61" si="45">IF(G59=0,"0.00",IF(C59="BUY",(G59-F59)*D59,(F59-G59)*D59))</f>
        <v>0.00</v>
      </c>
      <c r="J59" s="27">
        <f t="shared" ref="J59:J61" si="46">I59+H59</f>
        <v>3115.01597444089</v>
      </c>
    </row>
    <row r="60" spans="1:10">
      <c r="A60" s="24">
        <v>45205</v>
      </c>
      <c r="B60" s="5" t="s">
        <v>57</v>
      </c>
      <c r="C60" s="5" t="s">
        <v>16</v>
      </c>
      <c r="D60" s="25">
        <f t="shared" si="31"/>
        <v>342.857142857143</v>
      </c>
      <c r="E60" s="5">
        <v>875</v>
      </c>
      <c r="F60" s="5">
        <v>865</v>
      </c>
      <c r="H60" s="27">
        <f t="shared" si="44"/>
        <v>-3428.57142857143</v>
      </c>
      <c r="I60" s="27" t="str">
        <f t="shared" si="45"/>
        <v>0.00</v>
      </c>
      <c r="J60" s="27">
        <f t="shared" si="46"/>
        <v>-3428.57142857143</v>
      </c>
    </row>
    <row r="61" spans="1:10">
      <c r="A61" s="24">
        <v>45205</v>
      </c>
      <c r="B61" s="5" t="s">
        <v>36</v>
      </c>
      <c r="C61" s="5" t="s">
        <v>16</v>
      </c>
      <c r="D61" s="25">
        <f t="shared" si="31"/>
        <v>336.322869955157</v>
      </c>
      <c r="E61" s="5">
        <v>892</v>
      </c>
      <c r="F61" s="5">
        <v>897.5</v>
      </c>
      <c r="H61" s="27">
        <f t="shared" si="44"/>
        <v>1849.77578475336</v>
      </c>
      <c r="I61" s="27" t="str">
        <f t="shared" si="45"/>
        <v>0.00</v>
      </c>
      <c r="J61" s="27">
        <f t="shared" si="46"/>
        <v>1849.77578475336</v>
      </c>
    </row>
    <row r="62" spans="1:10">
      <c r="A62" s="24">
        <v>45204</v>
      </c>
      <c r="B62" s="5" t="s">
        <v>39</v>
      </c>
      <c r="C62" s="5" t="s">
        <v>16</v>
      </c>
      <c r="D62" s="25">
        <f t="shared" ref="D62:D65" si="47">300000/E62</f>
        <v>2857.14285714286</v>
      </c>
      <c r="E62" s="5">
        <v>105</v>
      </c>
      <c r="F62" s="5">
        <v>106.5</v>
      </c>
      <c r="H62" s="27">
        <f t="shared" ref="H62:H65" si="48">IF(C62="BUY",(F62-E62)*D62,(E62-F62)*D62)</f>
        <v>4285.71428571429</v>
      </c>
      <c r="I62" s="27" t="str">
        <f t="shared" ref="I62:I65" si="49">IF(G62=0,"0.00",IF(C62="BUY",(G62-F62)*D62,(F62-G62)*D62))</f>
        <v>0.00</v>
      </c>
      <c r="J62" s="27">
        <f t="shared" ref="J62:J65" si="50">I62+H62</f>
        <v>4285.71428571429</v>
      </c>
    </row>
    <row r="63" spans="1:10">
      <c r="A63" s="24">
        <v>45204</v>
      </c>
      <c r="B63" s="5" t="s">
        <v>58</v>
      </c>
      <c r="C63" s="5" t="s">
        <v>16</v>
      </c>
      <c r="D63" s="25">
        <f t="shared" si="47"/>
        <v>1846.15384615385</v>
      </c>
      <c r="E63" s="5">
        <v>162.5</v>
      </c>
      <c r="F63" s="5">
        <v>164.5</v>
      </c>
      <c r="G63" s="5">
        <v>167</v>
      </c>
      <c r="H63" s="27">
        <f t="shared" si="48"/>
        <v>3692.30769230769</v>
      </c>
      <c r="I63" s="27">
        <f t="shared" si="49"/>
        <v>4615.38461538462</v>
      </c>
      <c r="J63" s="27">
        <f t="shared" si="50"/>
        <v>8307.69230769231</v>
      </c>
    </row>
    <row r="64" spans="1:10">
      <c r="A64" s="24">
        <v>45204</v>
      </c>
      <c r="B64" s="5" t="s">
        <v>56</v>
      </c>
      <c r="C64" s="5" t="s">
        <v>16</v>
      </c>
      <c r="D64" s="25">
        <f t="shared" si="47"/>
        <v>258.620689655172</v>
      </c>
      <c r="E64" s="5">
        <v>1160</v>
      </c>
      <c r="F64" s="5">
        <v>1175</v>
      </c>
      <c r="G64" s="5">
        <v>1190</v>
      </c>
      <c r="H64" s="27">
        <f t="shared" si="48"/>
        <v>3879.31034482759</v>
      </c>
      <c r="I64" s="27">
        <f t="shared" si="49"/>
        <v>3879.31034482759</v>
      </c>
      <c r="J64" s="27">
        <f t="shared" si="50"/>
        <v>7758.62068965517</v>
      </c>
    </row>
    <row r="65" spans="1:10">
      <c r="A65" s="24">
        <v>45204</v>
      </c>
      <c r="B65" s="5" t="s">
        <v>59</v>
      </c>
      <c r="C65" s="5" t="s">
        <v>16</v>
      </c>
      <c r="D65" s="25">
        <f t="shared" si="47"/>
        <v>205.479452054795</v>
      </c>
      <c r="E65" s="5">
        <v>1460</v>
      </c>
      <c r="F65" s="5">
        <v>1475</v>
      </c>
      <c r="G65" s="5">
        <v>1490</v>
      </c>
      <c r="H65" s="27">
        <f t="shared" si="48"/>
        <v>3082.19178082192</v>
      </c>
      <c r="I65" s="27">
        <f t="shared" si="49"/>
        <v>3082.19178082192</v>
      </c>
      <c r="J65" s="27">
        <f t="shared" si="50"/>
        <v>6164.38356164384</v>
      </c>
    </row>
    <row r="66" spans="1:10">
      <c r="A66" s="24">
        <v>45203</v>
      </c>
      <c r="B66" s="5" t="s">
        <v>60</v>
      </c>
      <c r="C66" s="5" t="s">
        <v>16</v>
      </c>
      <c r="D66" s="25">
        <f t="shared" ref="D66:D69" si="51">300000/E66</f>
        <v>675.675675675676</v>
      </c>
      <c r="E66" s="5">
        <v>444</v>
      </c>
      <c r="F66" s="5">
        <v>444</v>
      </c>
      <c r="H66" s="27">
        <f t="shared" ref="H66:H67" si="52">IF(C66="BUY",(F66-E66)*D66,(E66-F66)*D66)</f>
        <v>0</v>
      </c>
      <c r="I66" s="27" t="str">
        <f t="shared" ref="I66:I67" si="53">IF(G66=0,"0.00",IF(C66="BUY",(G66-F66)*D66,(F66-G66)*D66))</f>
        <v>0.00</v>
      </c>
      <c r="J66" s="27">
        <f t="shared" ref="J66:J67" si="54">I66+H66</f>
        <v>0</v>
      </c>
    </row>
    <row r="67" spans="1:10">
      <c r="A67" s="24">
        <v>45203</v>
      </c>
      <c r="B67" s="5" t="s">
        <v>61</v>
      </c>
      <c r="C67" s="5" t="s">
        <v>16</v>
      </c>
      <c r="D67" s="25">
        <f t="shared" si="51"/>
        <v>133.037694013304</v>
      </c>
      <c r="E67" s="5">
        <v>2255</v>
      </c>
      <c r="F67" s="5">
        <v>2275</v>
      </c>
      <c r="G67" s="5">
        <v>2295</v>
      </c>
      <c r="H67" s="27">
        <f t="shared" si="52"/>
        <v>2660.75388026608</v>
      </c>
      <c r="I67" s="27">
        <f t="shared" si="53"/>
        <v>2660.75388026608</v>
      </c>
      <c r="J67" s="27">
        <f t="shared" si="54"/>
        <v>5321.50776053215</v>
      </c>
    </row>
    <row r="68" spans="1:10">
      <c r="A68" s="24">
        <v>45202</v>
      </c>
      <c r="B68" s="5" t="s">
        <v>49</v>
      </c>
      <c r="C68" s="5" t="s">
        <v>16</v>
      </c>
      <c r="D68" s="25">
        <f t="shared" si="51"/>
        <v>406.50406504065</v>
      </c>
      <c r="E68" s="5">
        <v>738</v>
      </c>
      <c r="F68" s="5">
        <v>746</v>
      </c>
      <c r="H68" s="27">
        <f t="shared" ref="H68:H71" si="55">IF(C68="BUY",(F68-E68)*D68,(E68-F68)*D68)</f>
        <v>3252.0325203252</v>
      </c>
      <c r="I68" s="27" t="str">
        <f t="shared" ref="I68:I71" si="56">IF(G68=0,"0.00",IF(C68="BUY",(G68-F68)*D68,(F68-G68)*D68))</f>
        <v>0.00</v>
      </c>
      <c r="J68" s="27">
        <f t="shared" ref="J68:J71" si="57">I68+H68</f>
        <v>3252.0325203252</v>
      </c>
    </row>
    <row r="69" spans="1:10">
      <c r="A69" s="24">
        <v>45202</v>
      </c>
      <c r="B69" s="5" t="s">
        <v>35</v>
      </c>
      <c r="C69" s="5" t="s">
        <v>16</v>
      </c>
      <c r="D69" s="25">
        <f t="shared" si="51"/>
        <v>483.091787439614</v>
      </c>
      <c r="E69" s="5">
        <v>621</v>
      </c>
      <c r="F69" s="5">
        <v>625</v>
      </c>
      <c r="H69" s="27">
        <f t="shared" si="55"/>
        <v>1932.36714975845</v>
      </c>
      <c r="I69" s="27" t="str">
        <f t="shared" si="56"/>
        <v>0.00</v>
      </c>
      <c r="J69" s="27">
        <f t="shared" si="57"/>
        <v>1932.36714975845</v>
      </c>
    </row>
    <row r="70" spans="1:10">
      <c r="A70" s="24">
        <v>45198</v>
      </c>
      <c r="B70" s="5" t="s">
        <v>42</v>
      </c>
      <c r="C70" s="5" t="s">
        <v>16</v>
      </c>
      <c r="D70" s="25">
        <f t="shared" ref="D70:D74" si="58">300000/E70</f>
        <v>291.26213592233</v>
      </c>
      <c r="E70" s="5">
        <v>1030</v>
      </c>
      <c r="F70" s="5">
        <v>1044</v>
      </c>
      <c r="H70" s="27">
        <f t="shared" si="55"/>
        <v>4077.66990291262</v>
      </c>
      <c r="I70" s="27" t="str">
        <f t="shared" si="56"/>
        <v>0.00</v>
      </c>
      <c r="J70" s="27">
        <f t="shared" si="57"/>
        <v>4077.66990291262</v>
      </c>
    </row>
    <row r="71" spans="1:10">
      <c r="A71" s="24">
        <v>45198</v>
      </c>
      <c r="B71" s="5" t="s">
        <v>59</v>
      </c>
      <c r="C71" s="5" t="s">
        <v>16</v>
      </c>
      <c r="D71" s="25">
        <f t="shared" si="58"/>
        <v>221.40221402214</v>
      </c>
      <c r="E71" s="5">
        <v>1355</v>
      </c>
      <c r="F71" s="5">
        <v>1370</v>
      </c>
      <c r="G71" s="5">
        <v>1385</v>
      </c>
      <c r="H71" s="27">
        <f t="shared" si="55"/>
        <v>3321.0332103321</v>
      </c>
      <c r="I71" s="27">
        <f t="shared" si="56"/>
        <v>3321.0332103321</v>
      </c>
      <c r="J71" s="27">
        <f t="shared" si="57"/>
        <v>6642.06642066421</v>
      </c>
    </row>
    <row r="72" spans="1:10">
      <c r="A72" s="24">
        <v>45197</v>
      </c>
      <c r="B72" s="5" t="s">
        <v>62</v>
      </c>
      <c r="C72" s="5" t="s">
        <v>16</v>
      </c>
      <c r="D72" s="25">
        <f t="shared" si="58"/>
        <v>418.994413407821</v>
      </c>
      <c r="E72" s="5">
        <v>716</v>
      </c>
      <c r="F72" s="5">
        <v>723</v>
      </c>
      <c r="H72" s="27">
        <f t="shared" ref="H72:H74" si="59">IF(C72="BUY",(F72-E72)*D72,(E72-F72)*D72)</f>
        <v>2932.96089385475</v>
      </c>
      <c r="I72" s="27" t="str">
        <f t="shared" ref="I72:I74" si="60">IF(G72=0,"0.00",IF(C72="BUY",(G72-F72)*D72,(F72-G72)*D72))</f>
        <v>0.00</v>
      </c>
      <c r="J72" s="27">
        <f t="shared" ref="J72:J74" si="61">I72+H72</f>
        <v>2932.96089385475</v>
      </c>
    </row>
    <row r="73" spans="1:10">
      <c r="A73" s="24">
        <v>45197</v>
      </c>
      <c r="B73" s="5" t="s">
        <v>35</v>
      </c>
      <c r="C73" s="5" t="s">
        <v>16</v>
      </c>
      <c r="D73" s="25">
        <f t="shared" si="58"/>
        <v>506.756756756757</v>
      </c>
      <c r="E73" s="5">
        <v>592</v>
      </c>
      <c r="F73" s="5">
        <v>597</v>
      </c>
      <c r="G73" s="5">
        <v>605</v>
      </c>
      <c r="H73" s="27">
        <f t="shared" si="59"/>
        <v>2533.78378378378</v>
      </c>
      <c r="I73" s="27">
        <f t="shared" si="60"/>
        <v>4054.05405405405</v>
      </c>
      <c r="J73" s="27">
        <f t="shared" si="61"/>
        <v>6587.83783783784</v>
      </c>
    </row>
    <row r="74" spans="1:10">
      <c r="A74" s="24">
        <v>45196</v>
      </c>
      <c r="B74" s="5" t="s">
        <v>63</v>
      </c>
      <c r="C74" s="5" t="s">
        <v>16</v>
      </c>
      <c r="D74" s="25">
        <f t="shared" si="58"/>
        <v>881.057268722467</v>
      </c>
      <c r="E74" s="5">
        <v>340.5</v>
      </c>
      <c r="F74" s="5">
        <v>345</v>
      </c>
      <c r="G74" s="5">
        <v>350</v>
      </c>
      <c r="H74" s="27">
        <f t="shared" si="59"/>
        <v>3964.7577092511</v>
      </c>
      <c r="I74" s="27">
        <f t="shared" si="60"/>
        <v>4405.28634361233</v>
      </c>
      <c r="J74" s="27">
        <f t="shared" si="61"/>
        <v>8370.04405286344</v>
      </c>
    </row>
    <row r="75" spans="1:10">
      <c r="A75" s="24">
        <v>45195</v>
      </c>
      <c r="B75" s="5" t="s">
        <v>64</v>
      </c>
      <c r="C75" s="5" t="s">
        <v>16</v>
      </c>
      <c r="D75" s="25">
        <f t="shared" ref="D75:D80" si="62">300000/E75</f>
        <v>564.971751412429</v>
      </c>
      <c r="E75" s="5">
        <v>531</v>
      </c>
      <c r="F75" s="5">
        <v>536</v>
      </c>
      <c r="H75" s="27">
        <f t="shared" ref="H75" si="63">IF(C75="BUY",(F75-E75)*D75,(E75-F75)*D75)</f>
        <v>2824.85875706215</v>
      </c>
      <c r="I75" s="27" t="str">
        <f t="shared" ref="I75" si="64">IF(G75=0,"0.00",IF(C75="BUY",(G75-F75)*D75,(F75-G75)*D75))</f>
        <v>0.00</v>
      </c>
      <c r="J75" s="27">
        <f t="shared" ref="J75" si="65">I75+H75</f>
        <v>2824.85875706215</v>
      </c>
    </row>
    <row r="76" spans="1:10">
      <c r="A76" s="24">
        <v>45194</v>
      </c>
      <c r="B76" s="5" t="s">
        <v>65</v>
      </c>
      <c r="C76" s="5" t="s">
        <v>16</v>
      </c>
      <c r="D76" s="25">
        <f t="shared" si="62"/>
        <v>914.634146341463</v>
      </c>
      <c r="E76" s="5">
        <v>328</v>
      </c>
      <c r="F76" s="5">
        <v>332</v>
      </c>
      <c r="G76" s="5">
        <v>336</v>
      </c>
      <c r="H76" s="27">
        <f t="shared" ref="H76:H77" si="66">IF(C76="BUY",(F76-E76)*D76,(E76-F76)*D76)</f>
        <v>3658.53658536585</v>
      </c>
      <c r="I76" s="27">
        <f t="shared" ref="I76:I77" si="67">IF(G76=0,"0.00",IF(C76="BUY",(G76-F76)*D76,(F76-G76)*D76))</f>
        <v>3658.53658536585</v>
      </c>
      <c r="J76" s="27">
        <f t="shared" ref="J76:J77" si="68">I76+H76</f>
        <v>7317.07317073171</v>
      </c>
    </row>
    <row r="77" spans="1:10">
      <c r="A77" s="24">
        <v>45194</v>
      </c>
      <c r="B77" s="5" t="s">
        <v>66</v>
      </c>
      <c r="C77" s="5" t="s">
        <v>16</v>
      </c>
      <c r="D77" s="25">
        <f t="shared" si="62"/>
        <v>1754.38596491228</v>
      </c>
      <c r="E77" s="5">
        <v>171</v>
      </c>
      <c r="F77" s="5">
        <v>171</v>
      </c>
      <c r="H77" s="27">
        <f t="shared" si="66"/>
        <v>0</v>
      </c>
      <c r="I77" s="27" t="str">
        <f t="shared" si="67"/>
        <v>0.00</v>
      </c>
      <c r="J77" s="27">
        <f t="shared" si="68"/>
        <v>0</v>
      </c>
    </row>
    <row r="78" spans="1:10">
      <c r="A78" s="24">
        <v>45191</v>
      </c>
      <c r="B78" s="5" t="s">
        <v>67</v>
      </c>
      <c r="C78" s="5" t="s">
        <v>16</v>
      </c>
      <c r="D78" s="25">
        <f t="shared" si="62"/>
        <v>649.350649350649</v>
      </c>
      <c r="E78" s="5">
        <v>462</v>
      </c>
      <c r="F78" s="5">
        <v>467</v>
      </c>
      <c r="G78" s="5">
        <v>472</v>
      </c>
      <c r="H78" s="27">
        <f t="shared" ref="H78:H80" si="69">IF(C78="BUY",(F78-E78)*D78,(E78-F78)*D78)</f>
        <v>3246.75324675325</v>
      </c>
      <c r="I78" s="27">
        <f t="shared" ref="I78:I80" si="70">IF(G78=0,"0.00",IF(C78="BUY",(G78-F78)*D78,(F78-G78)*D78))</f>
        <v>3246.75324675325</v>
      </c>
      <c r="J78" s="27">
        <f t="shared" ref="J78:J80" si="71">I78+H78</f>
        <v>6493.50649350649</v>
      </c>
    </row>
    <row r="79" spans="1:10">
      <c r="A79" s="24">
        <v>45191</v>
      </c>
      <c r="B79" s="5" t="s">
        <v>68</v>
      </c>
      <c r="C79" s="5" t="s">
        <v>16</v>
      </c>
      <c r="D79" s="25">
        <f t="shared" si="62"/>
        <v>218.978102189781</v>
      </c>
      <c r="E79" s="5">
        <v>1370</v>
      </c>
      <c r="F79" s="5">
        <v>1355</v>
      </c>
      <c r="H79" s="27">
        <f t="shared" si="69"/>
        <v>-3284.67153284672</v>
      </c>
      <c r="I79" s="27" t="str">
        <f t="shared" si="70"/>
        <v>0.00</v>
      </c>
      <c r="J79" s="27">
        <f t="shared" si="71"/>
        <v>-3284.67153284672</v>
      </c>
    </row>
    <row r="80" spans="1:10">
      <c r="A80" s="24">
        <v>45191</v>
      </c>
      <c r="B80" s="5" t="s">
        <v>69</v>
      </c>
      <c r="C80" s="5" t="s">
        <v>16</v>
      </c>
      <c r="D80" s="25">
        <f t="shared" si="62"/>
        <v>100.840336134454</v>
      </c>
      <c r="E80" s="5">
        <v>2975</v>
      </c>
      <c r="F80" s="5">
        <v>2975</v>
      </c>
      <c r="H80" s="27">
        <f t="shared" si="69"/>
        <v>0</v>
      </c>
      <c r="I80" s="27" t="str">
        <f t="shared" si="70"/>
        <v>0.00</v>
      </c>
      <c r="J80" s="27">
        <f t="shared" si="71"/>
        <v>0</v>
      </c>
    </row>
    <row r="81" spans="1:10">
      <c r="A81" s="24">
        <v>45190</v>
      </c>
      <c r="B81" s="5" t="s">
        <v>70</v>
      </c>
      <c r="C81" s="5" t="s">
        <v>16</v>
      </c>
      <c r="D81" s="25">
        <f t="shared" ref="D81:D87" si="72">300000/E81</f>
        <v>833.333333333333</v>
      </c>
      <c r="E81" s="5">
        <v>360</v>
      </c>
      <c r="F81" s="5">
        <v>355</v>
      </c>
      <c r="H81" s="27">
        <f t="shared" ref="H81" si="73">IF(C81="BUY",(F81-E81)*D81,(E81-F81)*D81)</f>
        <v>-4166.66666666667</v>
      </c>
      <c r="I81" s="27" t="str">
        <f t="shared" ref="I81" si="74">IF(G81=0,"0.00",IF(C81="BUY",(G81-F81)*D81,(F81-G81)*D81))</f>
        <v>0.00</v>
      </c>
      <c r="J81" s="27">
        <f t="shared" ref="J81" si="75">I81+H81</f>
        <v>-4166.66666666667</v>
      </c>
    </row>
    <row r="82" spans="1:10">
      <c r="A82" s="24">
        <v>45189</v>
      </c>
      <c r="B82" s="5" t="s">
        <v>71</v>
      </c>
      <c r="C82" s="5" t="s">
        <v>16</v>
      </c>
      <c r="D82" s="25">
        <f t="shared" si="72"/>
        <v>505.050505050505</v>
      </c>
      <c r="E82" s="5">
        <v>594</v>
      </c>
      <c r="F82" s="5">
        <v>600</v>
      </c>
      <c r="G82" s="5">
        <v>606</v>
      </c>
      <c r="H82" s="27">
        <f t="shared" ref="H82:H83" si="76">IF(C82="BUY",(F82-E82)*D82,(E82-F82)*D82)</f>
        <v>3030.30303030303</v>
      </c>
      <c r="I82" s="27">
        <f t="shared" ref="I82:I83" si="77">IF(G82=0,"0.00",IF(C82="BUY",(G82-F82)*D82,(F82-G82)*D82))</f>
        <v>3030.30303030303</v>
      </c>
      <c r="J82" s="27">
        <f t="shared" ref="J82:J83" si="78">I82+H82</f>
        <v>6060.60606060606</v>
      </c>
    </row>
    <row r="83" spans="1:10">
      <c r="A83" s="24">
        <v>45189</v>
      </c>
      <c r="B83" s="5" t="s">
        <v>72</v>
      </c>
      <c r="C83" s="5" t="s">
        <v>16</v>
      </c>
      <c r="D83" s="25">
        <f t="shared" si="72"/>
        <v>256.410256410256</v>
      </c>
      <c r="E83" s="5">
        <v>1170</v>
      </c>
      <c r="F83" s="5">
        <v>1170</v>
      </c>
      <c r="H83" s="27">
        <f t="shared" si="76"/>
        <v>0</v>
      </c>
      <c r="I83" s="27" t="str">
        <f t="shared" si="77"/>
        <v>0.00</v>
      </c>
      <c r="J83" s="27">
        <f t="shared" si="78"/>
        <v>0</v>
      </c>
    </row>
    <row r="84" spans="1:10">
      <c r="A84" s="24">
        <v>45187</v>
      </c>
      <c r="B84" s="5" t="s">
        <v>73</v>
      </c>
      <c r="C84" s="5" t="s">
        <v>16</v>
      </c>
      <c r="D84" s="25">
        <f t="shared" si="72"/>
        <v>312.174817898023</v>
      </c>
      <c r="E84" s="5">
        <v>961</v>
      </c>
      <c r="F84" s="5">
        <v>970</v>
      </c>
      <c r="G84" s="5">
        <v>980</v>
      </c>
      <c r="H84" s="27">
        <f t="shared" ref="H84:H85" si="79">IF(C84="BUY",(F84-E84)*D84,(E84-F84)*D84)</f>
        <v>2809.57336108221</v>
      </c>
      <c r="I84" s="27">
        <f t="shared" ref="I84:I85" si="80">IF(G84=0,"0.00",IF(C84="BUY",(G84-F84)*D84,(F84-G84)*D84))</f>
        <v>3121.74817898023</v>
      </c>
      <c r="J84" s="27">
        <f t="shared" ref="J84:J85" si="81">I84+H84</f>
        <v>5931.32154006243</v>
      </c>
    </row>
    <row r="85" spans="1:10">
      <c r="A85" s="24">
        <v>45184</v>
      </c>
      <c r="B85" s="5" t="s">
        <v>74</v>
      </c>
      <c r="C85" s="5" t="s">
        <v>16</v>
      </c>
      <c r="D85" s="25">
        <f t="shared" si="72"/>
        <v>1041.66666666667</v>
      </c>
      <c r="E85" s="5">
        <v>288</v>
      </c>
      <c r="F85" s="5">
        <v>291</v>
      </c>
      <c r="H85" s="27">
        <f t="shared" si="79"/>
        <v>3125</v>
      </c>
      <c r="I85" s="27" t="str">
        <f t="shared" si="80"/>
        <v>0.00</v>
      </c>
      <c r="J85" s="27">
        <f t="shared" si="81"/>
        <v>3125</v>
      </c>
    </row>
    <row r="86" spans="1:10">
      <c r="A86" s="24">
        <v>45184</v>
      </c>
      <c r="B86" s="5" t="s">
        <v>64</v>
      </c>
      <c r="C86" s="5" t="s">
        <v>16</v>
      </c>
      <c r="D86" s="25">
        <f t="shared" si="72"/>
        <v>688.073394495413</v>
      </c>
      <c r="E86" s="5">
        <v>436</v>
      </c>
      <c r="F86" s="5">
        <v>442</v>
      </c>
      <c r="G86" s="5">
        <v>448</v>
      </c>
      <c r="H86" s="27">
        <f t="shared" ref="H86:H87" si="82">IF(C86="BUY",(F86-E86)*D86,(E86-F86)*D86)</f>
        <v>4128.44036697248</v>
      </c>
      <c r="I86" s="27">
        <f t="shared" ref="I86:I87" si="83">IF(G86=0,"0.00",IF(C86="BUY",(G86-F86)*D86,(F86-G86)*D86))</f>
        <v>4128.44036697248</v>
      </c>
      <c r="J86" s="27">
        <f t="shared" ref="J86:J87" si="84">I86+H86</f>
        <v>8256.88073394495</v>
      </c>
    </row>
    <row r="87" spans="1:10">
      <c r="A87" s="24">
        <v>45184</v>
      </c>
      <c r="B87" s="5" t="s">
        <v>75</v>
      </c>
      <c r="C87" s="5" t="s">
        <v>16</v>
      </c>
      <c r="D87" s="25">
        <f t="shared" si="72"/>
        <v>657.894736842105</v>
      </c>
      <c r="E87" s="5">
        <v>456</v>
      </c>
      <c r="F87" s="5">
        <v>448</v>
      </c>
      <c r="H87" s="27">
        <f t="shared" si="82"/>
        <v>-5263.15789473684</v>
      </c>
      <c r="I87" s="27" t="str">
        <f t="shared" si="83"/>
        <v>0.00</v>
      </c>
      <c r="J87" s="27">
        <f t="shared" si="84"/>
        <v>-5263.15789473684</v>
      </c>
    </row>
    <row r="88" spans="1:10">
      <c r="A88" s="24">
        <v>45183</v>
      </c>
      <c r="B88" s="5" t="s">
        <v>76</v>
      </c>
      <c r="C88" s="5" t="s">
        <v>16</v>
      </c>
      <c r="D88" s="25">
        <f t="shared" ref="D88:D95" si="85">300000/E88</f>
        <v>110.091743119266</v>
      </c>
      <c r="E88" s="5">
        <v>2725</v>
      </c>
      <c r="F88" s="5">
        <v>2750</v>
      </c>
      <c r="H88" s="27">
        <f t="shared" ref="H88:H89" si="86">IF(C88="BUY",(F88-E88)*D88,(E88-F88)*D88)</f>
        <v>2752.29357798165</v>
      </c>
      <c r="I88" s="27" t="str">
        <f t="shared" ref="I88:I89" si="87">IF(G88=0,"0.00",IF(C88="BUY",(G88-F88)*D88,(F88-G88)*D88))</f>
        <v>0.00</v>
      </c>
      <c r="J88" s="27">
        <f t="shared" ref="J88:J89" si="88">I88+H88</f>
        <v>2752.29357798165</v>
      </c>
    </row>
    <row r="89" spans="1:10">
      <c r="A89" s="24">
        <v>45182</v>
      </c>
      <c r="B89" s="5" t="s">
        <v>57</v>
      </c>
      <c r="C89" s="5" t="s">
        <v>16</v>
      </c>
      <c r="D89" s="25">
        <f t="shared" si="85"/>
        <v>367.647058823529</v>
      </c>
      <c r="E89" s="5">
        <v>816</v>
      </c>
      <c r="F89" s="5">
        <v>826</v>
      </c>
      <c r="G89" s="5">
        <v>836</v>
      </c>
      <c r="H89" s="27">
        <f t="shared" si="86"/>
        <v>3676.47058823529</v>
      </c>
      <c r="I89" s="27">
        <f t="shared" si="87"/>
        <v>3676.47058823529</v>
      </c>
      <c r="J89" s="27">
        <f t="shared" si="88"/>
        <v>7352.94117647059</v>
      </c>
    </row>
    <row r="90" spans="1:10">
      <c r="A90" s="24">
        <v>45181</v>
      </c>
      <c r="B90" s="5" t="s">
        <v>77</v>
      </c>
      <c r="C90" s="5" t="s">
        <v>16</v>
      </c>
      <c r="D90" s="25">
        <f t="shared" si="85"/>
        <v>103.806228373702</v>
      </c>
      <c r="E90" s="5">
        <v>2890</v>
      </c>
      <c r="F90" s="5">
        <v>2905</v>
      </c>
      <c r="H90" s="27">
        <f t="shared" ref="H90" si="89">IF(C90="BUY",(F90-E90)*D90,(E90-F90)*D90)</f>
        <v>1557.09342560554</v>
      </c>
      <c r="I90" s="27" t="str">
        <f t="shared" ref="I90" si="90">IF(G90=0,"0.00",IF(C90="BUY",(G90-F90)*D90,(F90-G90)*D90))</f>
        <v>0.00</v>
      </c>
      <c r="J90" s="27">
        <f t="shared" ref="J90" si="91">I90+H90</f>
        <v>1557.09342560554</v>
      </c>
    </row>
    <row r="91" spans="1:10">
      <c r="A91" s="24">
        <v>45180</v>
      </c>
      <c r="B91" s="5" t="s">
        <v>78</v>
      </c>
      <c r="C91" s="5" t="s">
        <v>16</v>
      </c>
      <c r="D91" s="25">
        <f t="shared" si="85"/>
        <v>174.927113702624</v>
      </c>
      <c r="E91" s="5">
        <v>1715</v>
      </c>
      <c r="F91" s="5">
        <v>1725</v>
      </c>
      <c r="H91" s="27">
        <f t="shared" ref="H91:H93" si="92">IF(C91="BUY",(F91-E91)*D91,(E91-F91)*D91)</f>
        <v>1749.27113702624</v>
      </c>
      <c r="I91" s="27" t="str">
        <f t="shared" ref="I91:I93" si="93">IF(G91=0,"0.00",IF(C91="BUY",(G91-F91)*D91,(F91-G91)*D91))</f>
        <v>0.00</v>
      </c>
      <c r="J91" s="27">
        <f t="shared" ref="J91:J93" si="94">I91+H91</f>
        <v>1749.27113702624</v>
      </c>
    </row>
    <row r="92" spans="1:10">
      <c r="A92" s="24">
        <v>45180</v>
      </c>
      <c r="B92" s="5" t="s">
        <v>79</v>
      </c>
      <c r="C92" s="5" t="s">
        <v>16</v>
      </c>
      <c r="D92" s="25">
        <f t="shared" si="85"/>
        <v>497.512437810945</v>
      </c>
      <c r="E92" s="5">
        <v>603</v>
      </c>
      <c r="F92" s="5">
        <v>608</v>
      </c>
      <c r="H92" s="27">
        <f t="shared" si="92"/>
        <v>2487.56218905473</v>
      </c>
      <c r="I92" s="27" t="str">
        <f t="shared" si="93"/>
        <v>0.00</v>
      </c>
      <c r="J92" s="27">
        <f t="shared" si="94"/>
        <v>2487.56218905473</v>
      </c>
    </row>
    <row r="93" spans="1:10">
      <c r="A93" s="24">
        <v>45177</v>
      </c>
      <c r="B93" s="5" t="s">
        <v>80</v>
      </c>
      <c r="C93" s="5" t="s">
        <v>16</v>
      </c>
      <c r="D93" s="25">
        <f t="shared" si="85"/>
        <v>301.507537688442</v>
      </c>
      <c r="E93" s="5">
        <v>995</v>
      </c>
      <c r="F93" s="5">
        <v>1005</v>
      </c>
      <c r="H93" s="27">
        <f t="shared" si="92"/>
        <v>3015.07537688442</v>
      </c>
      <c r="I93" s="27" t="str">
        <f t="shared" si="93"/>
        <v>0.00</v>
      </c>
      <c r="J93" s="27">
        <f t="shared" si="94"/>
        <v>3015.07537688442</v>
      </c>
    </row>
    <row r="94" spans="1:10">
      <c r="A94" s="24">
        <v>45177</v>
      </c>
      <c r="B94" s="5" t="s">
        <v>81</v>
      </c>
      <c r="C94" s="5" t="s">
        <v>16</v>
      </c>
      <c r="D94" s="25">
        <f t="shared" si="85"/>
        <v>1268.49894291755</v>
      </c>
      <c r="E94" s="5">
        <v>236.5</v>
      </c>
      <c r="F94" s="5">
        <v>239</v>
      </c>
      <c r="H94" s="27">
        <f t="shared" ref="H94:H95" si="95">IF(C94="BUY",(F94-E94)*D94,(E94-F94)*D94)</f>
        <v>3171.24735729387</v>
      </c>
      <c r="I94" s="27" t="str">
        <f t="shared" ref="I94:I95" si="96">IF(G94=0,"0.00",IF(C94="BUY",(G94-F94)*D94,(F94-G94)*D94))</f>
        <v>0.00</v>
      </c>
      <c r="J94" s="27">
        <f t="shared" ref="J94:J95" si="97">I94+H94</f>
        <v>3171.24735729387</v>
      </c>
    </row>
    <row r="95" spans="1:10">
      <c r="A95" s="24">
        <v>45177</v>
      </c>
      <c r="B95" s="5" t="s">
        <v>66</v>
      </c>
      <c r="C95" s="5" t="s">
        <v>16</v>
      </c>
      <c r="D95" s="25">
        <f t="shared" si="85"/>
        <v>1863.35403726708</v>
      </c>
      <c r="E95" s="5">
        <v>161</v>
      </c>
      <c r="F95" s="5">
        <v>163</v>
      </c>
      <c r="G95" s="5">
        <v>165</v>
      </c>
      <c r="H95" s="27">
        <f t="shared" si="95"/>
        <v>3726.70807453416</v>
      </c>
      <c r="I95" s="27">
        <f t="shared" si="96"/>
        <v>3726.70807453416</v>
      </c>
      <c r="J95" s="27">
        <f t="shared" si="97"/>
        <v>7453.41614906832</v>
      </c>
    </row>
    <row r="96" spans="1:10">
      <c r="A96" s="24">
        <v>45176</v>
      </c>
      <c r="B96" s="5" t="s">
        <v>43</v>
      </c>
      <c r="C96" s="5" t="s">
        <v>16</v>
      </c>
      <c r="D96" s="25">
        <f t="shared" ref="D96:D98" si="98">300000/E96</f>
        <v>241.935483870968</v>
      </c>
      <c r="E96" s="5">
        <v>1240</v>
      </c>
      <c r="F96" s="5">
        <v>1254</v>
      </c>
      <c r="H96" s="27">
        <f t="shared" ref="H96:H98" si="99">IF(C96="BUY",(F96-E96)*D96,(E96-F96)*D96)</f>
        <v>3387.09677419355</v>
      </c>
      <c r="I96" s="27" t="str">
        <f t="shared" ref="I96:I98" si="100">IF(G96=0,"0.00",IF(C96="BUY",(G96-F96)*D96,(F96-G96)*D96))</f>
        <v>0.00</v>
      </c>
      <c r="J96" s="27">
        <f t="shared" ref="J96:J98" si="101">I96+H96</f>
        <v>3387.09677419355</v>
      </c>
    </row>
    <row r="97" spans="1:10">
      <c r="A97" s="24">
        <v>45176</v>
      </c>
      <c r="B97" s="5" t="s">
        <v>82</v>
      </c>
      <c r="C97" s="5" t="s">
        <v>16</v>
      </c>
      <c r="D97" s="25">
        <f t="shared" si="98"/>
        <v>665.188470066519</v>
      </c>
      <c r="E97" s="5">
        <v>451</v>
      </c>
      <c r="F97" s="5">
        <v>455</v>
      </c>
      <c r="G97" s="5">
        <v>460</v>
      </c>
      <c r="H97" s="27">
        <f t="shared" si="99"/>
        <v>2660.75388026608</v>
      </c>
      <c r="I97" s="27">
        <f t="shared" si="100"/>
        <v>3325.94235033259</v>
      </c>
      <c r="J97" s="27">
        <f t="shared" si="101"/>
        <v>5986.69623059867</v>
      </c>
    </row>
    <row r="98" spans="1:10">
      <c r="A98" s="24">
        <v>45176</v>
      </c>
      <c r="B98" s="5" t="s">
        <v>83</v>
      </c>
      <c r="C98" s="5" t="s">
        <v>16</v>
      </c>
      <c r="D98" s="25">
        <f t="shared" si="98"/>
        <v>437.956204379562</v>
      </c>
      <c r="E98" s="5">
        <v>685</v>
      </c>
      <c r="F98" s="5">
        <v>677</v>
      </c>
      <c r="H98" s="27">
        <f t="shared" si="99"/>
        <v>-3503.6496350365</v>
      </c>
      <c r="I98" s="27" t="str">
        <f t="shared" si="100"/>
        <v>0.00</v>
      </c>
      <c r="J98" s="27">
        <f t="shared" si="101"/>
        <v>-3503.6496350365</v>
      </c>
    </row>
    <row r="99" spans="1:10">
      <c r="A99" s="24">
        <v>45175</v>
      </c>
      <c r="B99" s="5" t="s">
        <v>84</v>
      </c>
      <c r="C99" s="5" t="s">
        <v>16</v>
      </c>
      <c r="D99" s="25">
        <f t="shared" ref="D99:D103" si="102">300000/E99</f>
        <v>275.229357798165</v>
      </c>
      <c r="E99" s="5">
        <v>1090</v>
      </c>
      <c r="F99" s="5">
        <v>1078</v>
      </c>
      <c r="H99" s="27">
        <f t="shared" ref="H99" si="103">IF(C99="BUY",(F99-E99)*D99,(E99-F99)*D99)</f>
        <v>-3302.75229357798</v>
      </c>
      <c r="I99" s="27" t="str">
        <f t="shared" ref="I99" si="104">IF(G99=0,"0.00",IF(C99="BUY",(G99-F99)*D99,(F99-G99)*D99))</f>
        <v>0.00</v>
      </c>
      <c r="J99" s="27">
        <f t="shared" ref="J99" si="105">I99+H99</f>
        <v>-3302.75229357798</v>
      </c>
    </row>
    <row r="100" spans="1:10">
      <c r="A100" s="24">
        <v>45174</v>
      </c>
      <c r="B100" s="5" t="s">
        <v>85</v>
      </c>
      <c r="C100" s="5" t="s">
        <v>16</v>
      </c>
      <c r="D100" s="25">
        <f t="shared" si="102"/>
        <v>123.96694214876</v>
      </c>
      <c r="E100" s="5">
        <v>2420</v>
      </c>
      <c r="F100" s="5">
        <v>2445</v>
      </c>
      <c r="H100" s="27">
        <f t="shared" ref="H100" si="106">IF(C100="BUY",(F100-E100)*D100,(E100-F100)*D100)</f>
        <v>3099.17355371901</v>
      </c>
      <c r="I100" s="27" t="str">
        <f t="shared" ref="I100" si="107">IF(G100=0,"0.00",IF(C100="BUY",(G100-F100)*D100,(F100-G100)*D100))</f>
        <v>0.00</v>
      </c>
      <c r="J100" s="27">
        <f t="shared" ref="J100" si="108">I100+H100</f>
        <v>3099.17355371901</v>
      </c>
    </row>
    <row r="101" spans="1:10">
      <c r="A101" s="24">
        <v>45173</v>
      </c>
      <c r="B101" s="5" t="s">
        <v>86</v>
      </c>
      <c r="C101" s="5" t="s">
        <v>16</v>
      </c>
      <c r="D101" s="25">
        <f t="shared" si="102"/>
        <v>456.62100456621</v>
      </c>
      <c r="E101" s="5">
        <v>657</v>
      </c>
      <c r="F101" s="5">
        <v>664</v>
      </c>
      <c r="G101" s="5">
        <v>670</v>
      </c>
      <c r="H101" s="27">
        <f t="shared" ref="H101:H103" si="109">IF(C101="BUY",(F101-E101)*D101,(E101-F101)*D101)</f>
        <v>3196.34703196347</v>
      </c>
      <c r="I101" s="27">
        <f t="shared" ref="I101:I103" si="110">IF(G101=0,"0.00",IF(C101="BUY",(G101-F101)*D101,(F101-G101)*D101))</f>
        <v>2739.72602739726</v>
      </c>
      <c r="J101" s="27">
        <f t="shared" ref="J101:J103" si="111">I101+H101</f>
        <v>5936.07305936073</v>
      </c>
    </row>
    <row r="102" spans="1:10">
      <c r="A102" s="24">
        <v>45173</v>
      </c>
      <c r="B102" s="5" t="s">
        <v>87</v>
      </c>
      <c r="C102" s="5" t="s">
        <v>16</v>
      </c>
      <c r="D102" s="25">
        <f t="shared" si="102"/>
        <v>1153.84615384615</v>
      </c>
      <c r="E102" s="5">
        <v>260</v>
      </c>
      <c r="F102" s="5">
        <v>262</v>
      </c>
      <c r="H102" s="27">
        <f t="shared" si="109"/>
        <v>2307.69230769231</v>
      </c>
      <c r="I102" s="27" t="str">
        <f t="shared" si="110"/>
        <v>0.00</v>
      </c>
      <c r="J102" s="27">
        <f t="shared" si="111"/>
        <v>2307.69230769231</v>
      </c>
    </row>
    <row r="103" spans="1:10">
      <c r="A103" s="24">
        <v>45173</v>
      </c>
      <c r="B103" s="5" t="s">
        <v>43</v>
      </c>
      <c r="C103" s="5" t="s">
        <v>16</v>
      </c>
      <c r="D103" s="25">
        <f t="shared" si="102"/>
        <v>254.237288135593</v>
      </c>
      <c r="E103" s="5">
        <v>1180</v>
      </c>
      <c r="F103" s="5">
        <v>1192</v>
      </c>
      <c r="H103" s="27">
        <f t="shared" si="109"/>
        <v>3050.84745762712</v>
      </c>
      <c r="I103" s="27" t="str">
        <f t="shared" si="110"/>
        <v>0.00</v>
      </c>
      <c r="J103" s="27">
        <f t="shared" si="111"/>
        <v>3050.84745762712</v>
      </c>
    </row>
    <row r="104" spans="1:10">
      <c r="A104" s="24">
        <v>45170</v>
      </c>
      <c r="B104" s="5" t="s">
        <v>88</v>
      </c>
      <c r="C104" s="5" t="s">
        <v>16</v>
      </c>
      <c r="D104" s="25">
        <f t="shared" ref="D104:D135" si="112">300000/E104</f>
        <v>42.2237860661506</v>
      </c>
      <c r="E104" s="5">
        <v>7105</v>
      </c>
      <c r="F104" s="5">
        <v>7150</v>
      </c>
      <c r="H104" s="27">
        <f t="shared" ref="H104:H105" si="113">IF(C104="BUY",(F104-E104)*D104,(E104-F104)*D104)</f>
        <v>1900.07037297678</v>
      </c>
      <c r="I104" s="27" t="str">
        <f t="shared" ref="I104:I105" si="114">IF(G104=0,"0.00",IF(C104="BUY",(G104-F104)*D104,(F104-G104)*D104))</f>
        <v>0.00</v>
      </c>
      <c r="J104" s="27">
        <f t="shared" ref="J104:J105" si="115">I104+H104</f>
        <v>1900.07037297678</v>
      </c>
    </row>
    <row r="105" spans="1:10">
      <c r="A105" s="24">
        <v>45170</v>
      </c>
      <c r="B105" s="5" t="s">
        <v>66</v>
      </c>
      <c r="C105" s="5" t="s">
        <v>16</v>
      </c>
      <c r="D105" s="25">
        <f t="shared" si="112"/>
        <v>2222.22222222222</v>
      </c>
      <c r="E105" s="5">
        <v>135</v>
      </c>
      <c r="F105" s="5">
        <v>136.5</v>
      </c>
      <c r="G105" s="5">
        <v>138</v>
      </c>
      <c r="H105" s="27">
        <f t="shared" si="113"/>
        <v>3333.33333333333</v>
      </c>
      <c r="I105" s="27">
        <f t="shared" si="114"/>
        <v>3333.33333333333</v>
      </c>
      <c r="J105" s="27">
        <f t="shared" si="115"/>
        <v>6666.66666666667</v>
      </c>
    </row>
    <row r="106" spans="1:10">
      <c r="A106" s="24">
        <v>45169</v>
      </c>
      <c r="B106" s="5" t="s">
        <v>79</v>
      </c>
      <c r="C106" s="5" t="s">
        <v>16</v>
      </c>
      <c r="D106" s="25">
        <f t="shared" si="112"/>
        <v>504.201680672269</v>
      </c>
      <c r="E106" s="5">
        <v>595</v>
      </c>
      <c r="F106" s="5">
        <v>600</v>
      </c>
      <c r="G106" s="5">
        <v>605</v>
      </c>
      <c r="H106" s="27">
        <f t="shared" ref="H106:H108" si="116">IF(C106="BUY",(F106-E106)*D106,(E106-F106)*D106)</f>
        <v>2521.00840336134</v>
      </c>
      <c r="I106" s="27">
        <f t="shared" ref="I106:I108" si="117">IF(G106=0,"0.00",IF(C106="BUY",(G106-F106)*D106,(F106-G106)*D106))</f>
        <v>2521.00840336134</v>
      </c>
      <c r="J106" s="27">
        <f t="shared" ref="J106:J108" si="118">I106+H106</f>
        <v>5042.01680672269</v>
      </c>
    </row>
    <row r="107" spans="1:10">
      <c r="A107" s="24">
        <v>45169</v>
      </c>
      <c r="B107" s="5" t="s">
        <v>37</v>
      </c>
      <c r="C107" s="5" t="s">
        <v>16</v>
      </c>
      <c r="D107" s="25">
        <f t="shared" si="112"/>
        <v>331.491712707182</v>
      </c>
      <c r="E107" s="5">
        <v>905</v>
      </c>
      <c r="F107" s="5">
        <v>905</v>
      </c>
      <c r="H107" s="27">
        <f t="shared" si="116"/>
        <v>0</v>
      </c>
      <c r="I107" s="27" t="str">
        <f t="shared" si="117"/>
        <v>0.00</v>
      </c>
      <c r="J107" s="27">
        <f t="shared" si="118"/>
        <v>0</v>
      </c>
    </row>
    <row r="108" spans="1:10">
      <c r="A108" s="24">
        <v>45168</v>
      </c>
      <c r="B108" s="5" t="s">
        <v>89</v>
      </c>
      <c r="C108" s="5" t="s">
        <v>16</v>
      </c>
      <c r="D108" s="25">
        <f t="shared" si="112"/>
        <v>290.697674418605</v>
      </c>
      <c r="E108" s="5">
        <v>1032</v>
      </c>
      <c r="F108" s="5">
        <v>1042</v>
      </c>
      <c r="H108" s="27">
        <f t="shared" si="116"/>
        <v>2906.97674418605</v>
      </c>
      <c r="I108" s="27" t="str">
        <f t="shared" si="117"/>
        <v>0.00</v>
      </c>
      <c r="J108" s="27">
        <f t="shared" si="118"/>
        <v>2906.97674418605</v>
      </c>
    </row>
    <row r="109" spans="1:10">
      <c r="A109" s="24">
        <v>45168</v>
      </c>
      <c r="B109" s="5" t="s">
        <v>90</v>
      </c>
      <c r="C109" s="5" t="s">
        <v>16</v>
      </c>
      <c r="D109" s="25">
        <f t="shared" si="112"/>
        <v>1167.31517509728</v>
      </c>
      <c r="E109" s="5">
        <v>257</v>
      </c>
      <c r="F109" s="5">
        <v>260</v>
      </c>
      <c r="H109" s="27">
        <f t="shared" ref="H109:H110" si="119">IF(C109="BUY",(F109-E109)*D109,(E109-F109)*D109)</f>
        <v>3501.94552529183</v>
      </c>
      <c r="I109" s="27" t="str">
        <f t="shared" ref="I109:I110" si="120">IF(G109=0,"0.00",IF(C109="BUY",(G109-F109)*D109,(F109-G109)*D109))</f>
        <v>0.00</v>
      </c>
      <c r="J109" s="27">
        <f t="shared" ref="J109:J110" si="121">I109+H109</f>
        <v>3501.94552529183</v>
      </c>
    </row>
    <row r="110" spans="1:10">
      <c r="A110" s="24">
        <v>45167</v>
      </c>
      <c r="B110" s="5" t="s">
        <v>91</v>
      </c>
      <c r="C110" s="5" t="s">
        <v>16</v>
      </c>
      <c r="D110" s="25">
        <f t="shared" si="112"/>
        <v>329.67032967033</v>
      </c>
      <c r="E110" s="5">
        <v>910</v>
      </c>
      <c r="F110" s="5">
        <v>917</v>
      </c>
      <c r="H110" s="27">
        <f t="shared" si="119"/>
        <v>2307.69230769231</v>
      </c>
      <c r="I110" s="27" t="str">
        <f t="shared" si="120"/>
        <v>0.00</v>
      </c>
      <c r="J110" s="27">
        <f t="shared" si="121"/>
        <v>2307.69230769231</v>
      </c>
    </row>
    <row r="111" spans="1:10">
      <c r="A111" s="24">
        <v>45167</v>
      </c>
      <c r="B111" s="5" t="s">
        <v>60</v>
      </c>
      <c r="C111" s="5" t="s">
        <v>16</v>
      </c>
      <c r="D111" s="25">
        <f t="shared" si="112"/>
        <v>707.547169811321</v>
      </c>
      <c r="E111" s="5">
        <v>424</v>
      </c>
      <c r="F111" s="5">
        <v>428</v>
      </c>
      <c r="G111" s="5">
        <v>433</v>
      </c>
      <c r="H111" s="27">
        <f t="shared" ref="H111" si="122">IF(C111="BUY",(F111-E111)*D111,(E111-F111)*D111)</f>
        <v>2830.18867924528</v>
      </c>
      <c r="I111" s="27">
        <f t="shared" ref="I111" si="123">IF(G111=0,"0.00",IF(C111="BUY",(G111-F111)*D111,(F111-G111)*D111))</f>
        <v>3537.7358490566</v>
      </c>
      <c r="J111" s="27">
        <f t="shared" ref="J111" si="124">I111+H111</f>
        <v>6367.92452830189</v>
      </c>
    </row>
    <row r="112" spans="1:10">
      <c r="A112" s="24">
        <v>45166</v>
      </c>
      <c r="B112" s="5" t="s">
        <v>92</v>
      </c>
      <c r="C112" s="5" t="s">
        <v>16</v>
      </c>
      <c r="D112" s="25">
        <f t="shared" si="112"/>
        <v>258.620689655172</v>
      </c>
      <c r="E112" s="5">
        <v>1160</v>
      </c>
      <c r="F112" s="5">
        <v>1175</v>
      </c>
      <c r="G112" s="5">
        <v>1190</v>
      </c>
      <c r="H112" s="27">
        <f t="shared" ref="H112:H113" si="125">IF(C112="BUY",(F112-E112)*D112,(E112-F112)*D112)</f>
        <v>3879.31034482759</v>
      </c>
      <c r="I112" s="27">
        <f t="shared" ref="I112:I113" si="126">IF(G112=0,"0.00",IF(C112="BUY",(G112-F112)*D112,(F112-G112)*D112))</f>
        <v>3879.31034482759</v>
      </c>
      <c r="J112" s="27">
        <f t="shared" ref="J112:J113" si="127">I112+H112</f>
        <v>7758.62068965517</v>
      </c>
    </row>
    <row r="113" spans="1:10">
      <c r="A113" s="24">
        <v>45166</v>
      </c>
      <c r="B113" s="5" t="s">
        <v>93</v>
      </c>
      <c r="C113" s="5" t="s">
        <v>16</v>
      </c>
      <c r="D113" s="25">
        <f t="shared" si="112"/>
        <v>604.838709677419</v>
      </c>
      <c r="E113" s="5">
        <v>496</v>
      </c>
      <c r="F113" s="5">
        <v>502</v>
      </c>
      <c r="G113" s="5">
        <v>508</v>
      </c>
      <c r="H113" s="27">
        <f t="shared" si="125"/>
        <v>3629.03225806452</v>
      </c>
      <c r="I113" s="27">
        <f t="shared" si="126"/>
        <v>3629.03225806452</v>
      </c>
      <c r="J113" s="27">
        <f t="shared" si="127"/>
        <v>7258.06451612903</v>
      </c>
    </row>
    <row r="114" spans="1:10">
      <c r="A114" s="24">
        <v>45163</v>
      </c>
      <c r="B114" s="5" t="s">
        <v>94</v>
      </c>
      <c r="C114" s="5" t="s">
        <v>16</v>
      </c>
      <c r="D114" s="25">
        <f t="shared" si="112"/>
        <v>212.014134275618</v>
      </c>
      <c r="E114" s="5">
        <v>1415</v>
      </c>
      <c r="F114" s="5">
        <v>1425</v>
      </c>
      <c r="H114" s="27">
        <f t="shared" ref="H114:H115" si="128">IF(C114="BUY",(F114-E114)*D114,(E114-F114)*D114)</f>
        <v>2120.14134275618</v>
      </c>
      <c r="I114" s="27" t="str">
        <f t="shared" ref="I114:I115" si="129">IF(G114=0,"0.00",IF(C114="BUY",(G114-F114)*D114,(F114-G114)*D114))</f>
        <v>0.00</v>
      </c>
      <c r="J114" s="27">
        <f t="shared" ref="J114:J115" si="130">I114+H114</f>
        <v>2120.14134275618</v>
      </c>
    </row>
    <row r="115" spans="1:10">
      <c r="A115" s="24">
        <v>45163</v>
      </c>
      <c r="B115" s="5" t="s">
        <v>95</v>
      </c>
      <c r="C115" s="5" t="s">
        <v>16</v>
      </c>
      <c r="D115" s="25">
        <f t="shared" si="112"/>
        <v>887.573964497041</v>
      </c>
      <c r="E115" s="5">
        <v>338</v>
      </c>
      <c r="F115" s="5">
        <v>341.5</v>
      </c>
      <c r="H115" s="27">
        <f t="shared" si="128"/>
        <v>3106.50887573964</v>
      </c>
      <c r="I115" s="27" t="str">
        <f t="shared" si="129"/>
        <v>0.00</v>
      </c>
      <c r="J115" s="27">
        <f t="shared" si="130"/>
        <v>3106.50887573964</v>
      </c>
    </row>
    <row r="116" spans="1:10">
      <c r="A116" s="24">
        <v>45162</v>
      </c>
      <c r="B116" s="5" t="s">
        <v>96</v>
      </c>
      <c r="C116" s="5" t="s">
        <v>16</v>
      </c>
      <c r="D116" s="25">
        <f t="shared" si="112"/>
        <v>1923.07692307692</v>
      </c>
      <c r="E116" s="5">
        <v>156</v>
      </c>
      <c r="F116" s="5">
        <v>156.9</v>
      </c>
      <c r="H116" s="27">
        <f t="shared" ref="H116:H117" si="131">IF(C116="BUY",(F116-E116)*D116,(E116-F116)*D116)</f>
        <v>1730.76923076924</v>
      </c>
      <c r="I116" s="27" t="str">
        <f t="shared" ref="I116:I117" si="132">IF(G116=0,"0.00",IF(C116="BUY",(G116-F116)*D116,(F116-G116)*D116))</f>
        <v>0.00</v>
      </c>
      <c r="J116" s="27">
        <f t="shared" ref="J116:J117" si="133">I116+H116</f>
        <v>1730.76923076924</v>
      </c>
    </row>
    <row r="117" spans="1:10">
      <c r="A117" s="24">
        <v>45162</v>
      </c>
      <c r="B117" s="5" t="s">
        <v>97</v>
      </c>
      <c r="C117" s="5" t="s">
        <v>16</v>
      </c>
      <c r="D117" s="25">
        <f t="shared" si="112"/>
        <v>374.064837905237</v>
      </c>
      <c r="E117" s="5">
        <v>802</v>
      </c>
      <c r="F117" s="5">
        <v>785</v>
      </c>
      <c r="H117" s="27">
        <f t="shared" si="131"/>
        <v>-6359.10224438903</v>
      </c>
      <c r="I117" s="27" t="str">
        <f t="shared" si="132"/>
        <v>0.00</v>
      </c>
      <c r="J117" s="27">
        <f t="shared" si="133"/>
        <v>-6359.10224438903</v>
      </c>
    </row>
    <row r="118" spans="1:10">
      <c r="A118" s="24">
        <v>45161</v>
      </c>
      <c r="B118" s="5" t="s">
        <v>98</v>
      </c>
      <c r="C118" s="5" t="s">
        <v>16</v>
      </c>
      <c r="D118" s="25">
        <f t="shared" si="112"/>
        <v>90.3614457831325</v>
      </c>
      <c r="E118" s="5">
        <v>3320</v>
      </c>
      <c r="F118" s="5">
        <v>3285</v>
      </c>
      <c r="H118" s="27">
        <f t="shared" ref="H118:H119" si="134">IF(C118="BUY",(F118-E118)*D118,(E118-F118)*D118)</f>
        <v>-3162.65060240964</v>
      </c>
      <c r="I118" s="27" t="str">
        <f t="shared" ref="I118:I119" si="135">IF(G118=0,"0.00",IF(C118="BUY",(G118-F118)*D118,(F118-G118)*D118))</f>
        <v>0.00</v>
      </c>
      <c r="J118" s="27">
        <f t="shared" ref="J118:J119" si="136">I118+H118</f>
        <v>-3162.65060240964</v>
      </c>
    </row>
    <row r="119" spans="1:10">
      <c r="A119" s="24">
        <v>45161</v>
      </c>
      <c r="B119" s="5" t="s">
        <v>99</v>
      </c>
      <c r="C119" s="5" t="s">
        <v>16</v>
      </c>
      <c r="D119" s="25">
        <f t="shared" si="112"/>
        <v>52.49343832021</v>
      </c>
      <c r="E119" s="5">
        <v>5715</v>
      </c>
      <c r="F119" s="5">
        <v>5780</v>
      </c>
      <c r="G119" s="5">
        <v>5840</v>
      </c>
      <c r="H119" s="27">
        <f t="shared" si="134"/>
        <v>3412.07349081365</v>
      </c>
      <c r="I119" s="27">
        <f t="shared" si="135"/>
        <v>3149.6062992126</v>
      </c>
      <c r="J119" s="27">
        <f t="shared" si="136"/>
        <v>6561.67979002625</v>
      </c>
    </row>
    <row r="120" spans="1:10">
      <c r="A120" s="24">
        <v>45161</v>
      </c>
      <c r="B120" s="5" t="s">
        <v>64</v>
      </c>
      <c r="C120" s="5" t="s">
        <v>16</v>
      </c>
      <c r="D120" s="25">
        <f t="shared" si="112"/>
        <v>705.882352941176</v>
      </c>
      <c r="E120" s="5">
        <v>425</v>
      </c>
      <c r="F120" s="5">
        <v>430</v>
      </c>
      <c r="H120" s="27">
        <f t="shared" ref="H120" si="137">IF(C120="BUY",(F120-E120)*D120,(E120-F120)*D120)</f>
        <v>3529.41176470588</v>
      </c>
      <c r="I120" s="27" t="str">
        <f t="shared" ref="I120" si="138">IF(G120=0,"0.00",IF(C120="BUY",(G120-F120)*D120,(F120-G120)*D120))</f>
        <v>0.00</v>
      </c>
      <c r="J120" s="27">
        <f t="shared" ref="J120" si="139">I120+H120</f>
        <v>3529.41176470588</v>
      </c>
    </row>
    <row r="121" spans="1:10">
      <c r="A121" s="24">
        <v>45160</v>
      </c>
      <c r="B121" s="5" t="s">
        <v>100</v>
      </c>
      <c r="C121" s="5" t="s">
        <v>16</v>
      </c>
      <c r="D121" s="25">
        <f t="shared" si="112"/>
        <v>1369.86301369863</v>
      </c>
      <c r="E121" s="5">
        <v>219</v>
      </c>
      <c r="F121" s="5">
        <v>222</v>
      </c>
      <c r="H121" s="27">
        <f t="shared" ref="H121" si="140">IF(C121="BUY",(F121-E121)*D121,(E121-F121)*D121)</f>
        <v>4109.58904109589</v>
      </c>
      <c r="I121" s="27" t="str">
        <f t="shared" ref="I121" si="141">IF(G121=0,"0.00",IF(C121="BUY",(G121-F121)*D121,(F121-G121)*D121))</f>
        <v>0.00</v>
      </c>
      <c r="J121" s="27">
        <f t="shared" ref="J121" si="142">I121+H121</f>
        <v>4109.58904109589</v>
      </c>
    </row>
    <row r="122" spans="1:10">
      <c r="A122" s="24">
        <v>45159</v>
      </c>
      <c r="B122" s="5" t="s">
        <v>47</v>
      </c>
      <c r="C122" s="5" t="s">
        <v>16</v>
      </c>
      <c r="D122" s="25">
        <f t="shared" si="112"/>
        <v>235.849056603774</v>
      </c>
      <c r="E122" s="5">
        <v>1272</v>
      </c>
      <c r="F122" s="5">
        <v>1281.9</v>
      </c>
      <c r="H122" s="27">
        <f t="shared" ref="H122:H123" si="143">IF(C122="BUY",(F122-E122)*D122,(E122-F122)*D122)</f>
        <v>2334.90566037738</v>
      </c>
      <c r="I122" s="27" t="str">
        <f t="shared" ref="I122:I123" si="144">IF(G122=0,"0.00",IF(C122="BUY",(G122-F122)*D122,(F122-G122)*D122))</f>
        <v>0.00</v>
      </c>
      <c r="J122" s="27">
        <f t="shared" ref="J122:J123" si="145">I122+H122</f>
        <v>2334.90566037738</v>
      </c>
    </row>
    <row r="123" spans="1:10">
      <c r="A123" s="24">
        <v>45159</v>
      </c>
      <c r="B123" s="5" t="s">
        <v>101</v>
      </c>
      <c r="C123" s="5" t="s">
        <v>16</v>
      </c>
      <c r="D123" s="25">
        <f t="shared" si="112"/>
        <v>110.70110701107</v>
      </c>
      <c r="E123" s="5">
        <v>2710</v>
      </c>
      <c r="F123" s="5">
        <v>2735</v>
      </c>
      <c r="G123" s="5">
        <v>2765</v>
      </c>
      <c r="H123" s="27">
        <f t="shared" si="143"/>
        <v>2767.52767527675</v>
      </c>
      <c r="I123" s="27">
        <f t="shared" si="144"/>
        <v>3321.0332103321</v>
      </c>
      <c r="J123" s="27">
        <f t="shared" si="145"/>
        <v>6088.56088560886</v>
      </c>
    </row>
    <row r="124" spans="1:10">
      <c r="A124" s="24">
        <v>45156</v>
      </c>
      <c r="B124" s="5" t="s">
        <v>102</v>
      </c>
      <c r="C124" s="5" t="s">
        <v>16</v>
      </c>
      <c r="D124" s="25">
        <f t="shared" si="112"/>
        <v>440.528634361233</v>
      </c>
      <c r="E124" s="5">
        <v>681</v>
      </c>
      <c r="F124" s="5">
        <v>688</v>
      </c>
      <c r="H124" s="27">
        <f t="shared" ref="H124:H125" si="146">IF(C124="BUY",(F124-E124)*D124,(E124-F124)*D124)</f>
        <v>3083.70044052863</v>
      </c>
      <c r="I124" s="27" t="str">
        <f t="shared" ref="I124:I125" si="147">IF(G124=0,"0.00",IF(C124="BUY",(G124-F124)*D124,(F124-G124)*D124))</f>
        <v>0.00</v>
      </c>
      <c r="J124" s="27">
        <f t="shared" ref="J124:J125" si="148">I124+H124</f>
        <v>3083.70044052863</v>
      </c>
    </row>
    <row r="125" spans="1:10">
      <c r="A125" s="24">
        <v>45155</v>
      </c>
      <c r="B125" s="5" t="s">
        <v>47</v>
      </c>
      <c r="C125" s="5" t="s">
        <v>16</v>
      </c>
      <c r="D125" s="25">
        <f t="shared" si="112"/>
        <v>243.90243902439</v>
      </c>
      <c r="E125" s="5">
        <v>1230</v>
      </c>
      <c r="F125" s="5">
        <v>1245</v>
      </c>
      <c r="H125" s="27">
        <f t="shared" si="146"/>
        <v>3658.53658536585</v>
      </c>
      <c r="I125" s="27" t="str">
        <f t="shared" si="147"/>
        <v>0.00</v>
      </c>
      <c r="J125" s="27">
        <f t="shared" si="148"/>
        <v>3658.53658536585</v>
      </c>
    </row>
    <row r="126" spans="1:10">
      <c r="A126" s="24">
        <v>45155</v>
      </c>
      <c r="B126" s="5" t="s">
        <v>103</v>
      </c>
      <c r="C126" s="5" t="s">
        <v>16</v>
      </c>
      <c r="D126" s="25">
        <f t="shared" si="112"/>
        <v>1666.66666666667</v>
      </c>
      <c r="E126" s="5">
        <v>180</v>
      </c>
      <c r="F126" s="5">
        <v>182</v>
      </c>
      <c r="G126" s="5">
        <v>185</v>
      </c>
      <c r="H126" s="27">
        <f t="shared" ref="H126" si="149">IF(C126="BUY",(F126-E126)*D126,(E126-F126)*D126)</f>
        <v>3333.33333333333</v>
      </c>
      <c r="I126" s="27">
        <f t="shared" ref="I126" si="150">IF(G126=0,"0.00",IF(C126="BUY",(G126-F126)*D126,(F126-G126)*D126))</f>
        <v>5000</v>
      </c>
      <c r="J126" s="27">
        <f t="shared" ref="J126" si="151">I126+H126</f>
        <v>8333.33333333333</v>
      </c>
    </row>
    <row r="127" spans="1:10">
      <c r="A127" s="24">
        <v>45154</v>
      </c>
      <c r="B127" s="23" t="s">
        <v>104</v>
      </c>
      <c r="C127" s="23" t="s">
        <v>16</v>
      </c>
      <c r="D127" s="25">
        <f t="shared" si="112"/>
        <v>2439.0243902439</v>
      </c>
      <c r="E127" s="5">
        <v>123</v>
      </c>
      <c r="F127" s="5">
        <v>124.5</v>
      </c>
      <c r="G127" s="5">
        <v>126</v>
      </c>
      <c r="H127" s="27">
        <f t="shared" ref="H127" si="152">IF(C127="BUY",(F127-E127)*D127,(E127-F127)*D127)</f>
        <v>3658.53658536585</v>
      </c>
      <c r="I127" s="27">
        <f t="shared" ref="I127" si="153">IF(G127=0,"0.00",IF(C127="BUY",(G127-F127)*D127,(F127-G127)*D127))</f>
        <v>3658.53658536585</v>
      </c>
      <c r="J127" s="27">
        <f t="shared" ref="J127" si="154">I127+H127</f>
        <v>7317.07317073171</v>
      </c>
    </row>
    <row r="128" spans="1:10">
      <c r="A128" s="24">
        <v>45152</v>
      </c>
      <c r="B128" s="5" t="s">
        <v>42</v>
      </c>
      <c r="C128" s="5" t="s">
        <v>16</v>
      </c>
      <c r="D128" s="25">
        <f t="shared" si="112"/>
        <v>265.017667844523</v>
      </c>
      <c r="E128" s="5">
        <v>1132</v>
      </c>
      <c r="F128" s="5">
        <v>1120</v>
      </c>
      <c r="H128" s="27">
        <f t="shared" ref="H128" si="155">IF(C128="BUY",(F128-E128)*D128,(E128-F128)*D128)</f>
        <v>-3180.21201413428</v>
      </c>
      <c r="I128" s="27" t="str">
        <f t="shared" ref="I128" si="156">IF(G128=0,"0.00",IF(C128="BUY",(G128-F128)*D128,(F128-G128)*D128))</f>
        <v>0.00</v>
      </c>
      <c r="J128" s="27">
        <f t="shared" ref="J128" si="157">I128+H128</f>
        <v>-3180.21201413428</v>
      </c>
    </row>
    <row r="129" spans="1:10">
      <c r="A129" s="24">
        <v>45149</v>
      </c>
      <c r="B129" s="5" t="s">
        <v>105</v>
      </c>
      <c r="C129" s="5" t="s">
        <v>16</v>
      </c>
      <c r="D129" s="25">
        <f t="shared" si="112"/>
        <v>62.2406639004149</v>
      </c>
      <c r="E129" s="5">
        <v>4820</v>
      </c>
      <c r="F129" s="5">
        <v>4860</v>
      </c>
      <c r="H129" s="27">
        <f t="shared" ref="H129" si="158">IF(C129="BUY",(F129-E129)*D129,(E129-F129)*D129)</f>
        <v>2489.6265560166</v>
      </c>
      <c r="I129" s="27" t="str">
        <f t="shared" ref="I129" si="159">IF(G129=0,"0.00",IF(C129="BUY",(G129-F129)*D129,(F129-G129)*D129))</f>
        <v>0.00</v>
      </c>
      <c r="J129" s="27">
        <f t="shared" ref="J129" si="160">I129+H129</f>
        <v>2489.6265560166</v>
      </c>
    </row>
    <row r="130" spans="1:10">
      <c r="A130" s="24">
        <v>45148</v>
      </c>
      <c r="B130" s="5" t="s">
        <v>106</v>
      </c>
      <c r="C130" s="5" t="s">
        <v>16</v>
      </c>
      <c r="D130" s="25">
        <f t="shared" si="112"/>
        <v>152.284263959391</v>
      </c>
      <c r="E130" s="5">
        <v>1970</v>
      </c>
      <c r="F130" s="5">
        <v>1970</v>
      </c>
      <c r="H130" s="27">
        <f t="shared" ref="H130" si="161">IF(C130="BUY",(F130-E130)*D130,(E130-F130)*D130)</f>
        <v>0</v>
      </c>
      <c r="I130" s="27" t="str">
        <f t="shared" ref="I130" si="162">IF(G130=0,"0.00",IF(C130="BUY",(G130-F130)*D130,(F130-G130)*D130))</f>
        <v>0.00</v>
      </c>
      <c r="J130" s="27">
        <f t="shared" ref="J130" si="163">I130+H130</f>
        <v>0</v>
      </c>
    </row>
    <row r="131" spans="1:10">
      <c r="A131" s="24">
        <v>45146</v>
      </c>
      <c r="B131" s="5" t="s">
        <v>30</v>
      </c>
      <c r="C131" s="5" t="s">
        <v>16</v>
      </c>
      <c r="D131" s="25">
        <f t="shared" si="112"/>
        <v>447.761194029851</v>
      </c>
      <c r="E131" s="5">
        <v>670</v>
      </c>
      <c r="F131" s="5">
        <v>676</v>
      </c>
      <c r="H131" s="27">
        <f t="shared" ref="H131:H132" si="164">IF(C131="BUY",(F131-E131)*D131,(E131-F131)*D131)</f>
        <v>2686.5671641791</v>
      </c>
      <c r="I131" s="27" t="str">
        <f t="shared" ref="I131:I132" si="165">IF(G131=0,"0.00",IF(C131="BUY",(G131-F131)*D131,(F131-G131)*D131))</f>
        <v>0.00</v>
      </c>
      <c r="J131" s="27">
        <f t="shared" ref="J131:J132" si="166">I131+H131</f>
        <v>2686.5671641791</v>
      </c>
    </row>
    <row r="132" spans="1:10">
      <c r="A132" s="24">
        <v>45146</v>
      </c>
      <c r="B132" s="5" t="s">
        <v>78</v>
      </c>
      <c r="C132" s="5" t="s">
        <v>16</v>
      </c>
      <c r="D132" s="25">
        <f t="shared" si="112"/>
        <v>188.205771643664</v>
      </c>
      <c r="E132" s="5">
        <v>1594</v>
      </c>
      <c r="F132" s="5">
        <v>1594</v>
      </c>
      <c r="H132" s="27">
        <f t="shared" si="164"/>
        <v>0</v>
      </c>
      <c r="I132" s="27" t="str">
        <f t="shared" si="165"/>
        <v>0.00</v>
      </c>
      <c r="J132" s="27">
        <f t="shared" si="166"/>
        <v>0</v>
      </c>
    </row>
    <row r="133" spans="1:10">
      <c r="A133" s="24">
        <v>45145</v>
      </c>
      <c r="B133" s="5" t="s">
        <v>107</v>
      </c>
      <c r="C133" s="5" t="s">
        <v>16</v>
      </c>
      <c r="D133" s="25">
        <f t="shared" si="112"/>
        <v>4137.93103448276</v>
      </c>
      <c r="E133" s="5">
        <v>72.5</v>
      </c>
      <c r="F133" s="5">
        <v>73.5</v>
      </c>
      <c r="G133" s="5">
        <v>75</v>
      </c>
      <c r="H133" s="27">
        <f t="shared" ref="H133:H135" si="167">IF(C133="BUY",(F133-E133)*D133,(E133-F133)*D133)</f>
        <v>4137.93103448276</v>
      </c>
      <c r="I133" s="27">
        <f t="shared" ref="I133:I135" si="168">IF(G133=0,"0.00",IF(C133="BUY",(G133-F133)*D133,(F133-G133)*D133))</f>
        <v>6206.89655172414</v>
      </c>
      <c r="J133" s="27">
        <f t="shared" ref="J133:J135" si="169">I133+H133</f>
        <v>10344.8275862069</v>
      </c>
    </row>
    <row r="134" spans="1:10">
      <c r="A134" s="24">
        <v>45145</v>
      </c>
      <c r="B134" s="5" t="s">
        <v>108</v>
      </c>
      <c r="C134" s="5" t="s">
        <v>16</v>
      </c>
      <c r="D134" s="25">
        <f t="shared" si="112"/>
        <v>219.78021978022</v>
      </c>
      <c r="E134" s="5">
        <v>1365</v>
      </c>
      <c r="F134" s="5">
        <v>1365</v>
      </c>
      <c r="H134" s="27">
        <f t="shared" si="167"/>
        <v>0</v>
      </c>
      <c r="I134" s="27" t="str">
        <f t="shared" si="168"/>
        <v>0.00</v>
      </c>
      <c r="J134" s="27">
        <f t="shared" si="169"/>
        <v>0</v>
      </c>
    </row>
    <row r="135" spans="1:10">
      <c r="A135" s="24">
        <v>45145</v>
      </c>
      <c r="B135" s="5" t="s">
        <v>109</v>
      </c>
      <c r="C135" s="5" t="s">
        <v>16</v>
      </c>
      <c r="D135" s="25">
        <f t="shared" si="112"/>
        <v>1973.68421052632</v>
      </c>
      <c r="E135" s="5">
        <v>152</v>
      </c>
      <c r="F135" s="5">
        <v>153.5</v>
      </c>
      <c r="H135" s="27">
        <f t="shared" si="167"/>
        <v>2960.52631578947</v>
      </c>
      <c r="I135" s="27" t="str">
        <f t="shared" si="168"/>
        <v>0.00</v>
      </c>
      <c r="J135" s="27">
        <f t="shared" si="169"/>
        <v>2960.52631578947</v>
      </c>
    </row>
    <row r="136" spans="1:10">
      <c r="A136" s="24">
        <v>45142</v>
      </c>
      <c r="B136" s="5" t="s">
        <v>102</v>
      </c>
      <c r="C136" s="5" t="s">
        <v>16</v>
      </c>
      <c r="D136" s="25">
        <f t="shared" ref="D136:D139" si="170">300000/E136</f>
        <v>397.350993377483</v>
      </c>
      <c r="E136" s="5">
        <v>755</v>
      </c>
      <c r="F136" s="5">
        <v>758.75</v>
      </c>
      <c r="H136" s="27">
        <f t="shared" ref="H136" si="171">IF(C136="BUY",(F136-E136)*D136,(E136-F136)*D136)</f>
        <v>1490.06622516556</v>
      </c>
      <c r="I136" s="27" t="str">
        <f t="shared" ref="I136" si="172">IF(G136=0,"0.00",IF(C136="BUY",(G136-F136)*D136,(F136-G136)*D136))</f>
        <v>0.00</v>
      </c>
      <c r="J136" s="27">
        <f t="shared" ref="J136" si="173">I136+H136</f>
        <v>1490.06622516556</v>
      </c>
    </row>
    <row r="137" spans="1:10">
      <c r="A137" s="24">
        <v>45141</v>
      </c>
      <c r="B137" s="5" t="s">
        <v>110</v>
      </c>
      <c r="C137" s="5" t="s">
        <v>16</v>
      </c>
      <c r="D137" s="25">
        <f t="shared" si="170"/>
        <v>460.829493087558</v>
      </c>
      <c r="E137" s="5">
        <v>651</v>
      </c>
      <c r="F137" s="5">
        <v>657</v>
      </c>
      <c r="H137" s="27">
        <f t="shared" ref="H137:H139" si="174">IF(C137="BUY",(F137-E137)*D137,(E137-F137)*D137)</f>
        <v>2764.97695852535</v>
      </c>
      <c r="I137" s="27" t="str">
        <f t="shared" ref="I137:I139" si="175">IF(G137=0,"0.00",IF(C137="BUY",(G137-F137)*D137,(F137-G137)*D137))</f>
        <v>0.00</v>
      </c>
      <c r="J137" s="27">
        <f t="shared" ref="J137:J139" si="176">I137+H137</f>
        <v>2764.97695852535</v>
      </c>
    </row>
    <row r="138" spans="1:10">
      <c r="A138" s="24">
        <v>45141</v>
      </c>
      <c r="B138" s="5" t="s">
        <v>111</v>
      </c>
      <c r="C138" s="5" t="s">
        <v>16</v>
      </c>
      <c r="D138" s="25">
        <f t="shared" si="170"/>
        <v>722.89156626506</v>
      </c>
      <c r="E138" s="5">
        <v>415</v>
      </c>
      <c r="F138" s="5">
        <v>420</v>
      </c>
      <c r="H138" s="27">
        <f t="shared" si="174"/>
        <v>3614.4578313253</v>
      </c>
      <c r="I138" s="27" t="str">
        <f t="shared" si="175"/>
        <v>0.00</v>
      </c>
      <c r="J138" s="27">
        <f t="shared" si="176"/>
        <v>3614.4578313253</v>
      </c>
    </row>
    <row r="139" spans="1:10">
      <c r="A139" s="24">
        <v>45140</v>
      </c>
      <c r="B139" s="5" t="s">
        <v>112</v>
      </c>
      <c r="C139" s="5" t="s">
        <v>16</v>
      </c>
      <c r="D139" s="25">
        <f t="shared" si="170"/>
        <v>455.927051671732</v>
      </c>
      <c r="E139" s="5">
        <v>658</v>
      </c>
      <c r="F139" s="5">
        <v>661.95</v>
      </c>
      <c r="H139" s="27">
        <f t="shared" si="174"/>
        <v>1800.91185410336</v>
      </c>
      <c r="I139" s="27" t="str">
        <f t="shared" si="175"/>
        <v>0.00</v>
      </c>
      <c r="J139" s="27">
        <f t="shared" si="176"/>
        <v>1800.91185410336</v>
      </c>
    </row>
    <row r="140" spans="1:10">
      <c r="A140" s="24">
        <v>45139</v>
      </c>
      <c r="B140" s="5" t="s">
        <v>113</v>
      </c>
      <c r="C140" s="5" t="s">
        <v>16</v>
      </c>
      <c r="D140" s="25">
        <f t="shared" ref="D140:D144" si="177">300000/E140</f>
        <v>310.880829015544</v>
      </c>
      <c r="E140" s="5">
        <v>965</v>
      </c>
      <c r="F140" s="5">
        <v>975</v>
      </c>
      <c r="G140" s="5">
        <v>985</v>
      </c>
      <c r="H140" s="27">
        <f t="shared" ref="H140:H144" si="178">IF(C140="BUY",(F140-E140)*D140,(E140-F140)*D140)</f>
        <v>3108.80829015544</v>
      </c>
      <c r="I140" s="27">
        <f t="shared" ref="I140:I144" si="179">IF(G140=0,"0.00",IF(C140="BUY",(G140-F140)*D140,(F140-G140)*D140))</f>
        <v>3108.80829015544</v>
      </c>
      <c r="J140" s="27">
        <f t="shared" ref="J140:J144" si="180">I140+H140</f>
        <v>6217.61658031088</v>
      </c>
    </row>
    <row r="141" spans="1:10">
      <c r="A141" s="24">
        <v>45139</v>
      </c>
      <c r="B141" s="5" t="s">
        <v>80</v>
      </c>
      <c r="C141" s="5" t="s">
        <v>16</v>
      </c>
      <c r="D141" s="25">
        <f t="shared" si="177"/>
        <v>285.714285714286</v>
      </c>
      <c r="E141" s="5">
        <v>1050</v>
      </c>
      <c r="F141" s="5">
        <v>1060</v>
      </c>
      <c r="G141" s="5">
        <v>1070</v>
      </c>
      <c r="H141" s="27">
        <f t="shared" si="178"/>
        <v>2857.14285714286</v>
      </c>
      <c r="I141" s="27">
        <f t="shared" si="179"/>
        <v>2857.14285714286</v>
      </c>
      <c r="J141" s="27">
        <f t="shared" si="180"/>
        <v>5714.28571428571</v>
      </c>
    </row>
    <row r="142" spans="1:10">
      <c r="A142" s="24">
        <v>45138</v>
      </c>
      <c r="B142" s="5" t="s">
        <v>114</v>
      </c>
      <c r="C142" s="5" t="s">
        <v>16</v>
      </c>
      <c r="D142" s="25">
        <f t="shared" si="177"/>
        <v>596.421471172962</v>
      </c>
      <c r="E142" s="5">
        <v>503</v>
      </c>
      <c r="F142" s="5">
        <v>508</v>
      </c>
      <c r="G142" s="5">
        <v>514</v>
      </c>
      <c r="H142" s="27">
        <f t="shared" si="178"/>
        <v>2982.10735586481</v>
      </c>
      <c r="I142" s="27">
        <f t="shared" si="179"/>
        <v>3578.52882703777</v>
      </c>
      <c r="J142" s="27">
        <f t="shared" si="180"/>
        <v>6560.63618290258</v>
      </c>
    </row>
    <row r="143" spans="1:10">
      <c r="A143" s="24">
        <v>45135</v>
      </c>
      <c r="B143" s="5" t="s">
        <v>53</v>
      </c>
      <c r="C143" s="5" t="s">
        <v>16</v>
      </c>
      <c r="D143" s="25">
        <f t="shared" si="177"/>
        <v>402.684563758389</v>
      </c>
      <c r="E143" s="5">
        <v>745</v>
      </c>
      <c r="F143" s="5">
        <v>736</v>
      </c>
      <c r="H143" s="27">
        <f t="shared" si="178"/>
        <v>-3624.1610738255</v>
      </c>
      <c r="I143" s="27" t="str">
        <f t="shared" si="179"/>
        <v>0.00</v>
      </c>
      <c r="J143" s="27">
        <f t="shared" si="180"/>
        <v>-3624.1610738255</v>
      </c>
    </row>
    <row r="144" spans="1:10">
      <c r="A144" s="24">
        <v>45135</v>
      </c>
      <c r="B144" s="5" t="s">
        <v>115</v>
      </c>
      <c r="C144" s="5" t="s">
        <v>16</v>
      </c>
      <c r="D144" s="25">
        <f t="shared" si="177"/>
        <v>588.235294117647</v>
      </c>
      <c r="E144" s="5">
        <v>510</v>
      </c>
      <c r="F144" s="5">
        <v>514</v>
      </c>
      <c r="H144" s="27">
        <f t="shared" si="178"/>
        <v>2352.94117647059</v>
      </c>
      <c r="I144" s="27" t="str">
        <f t="shared" si="179"/>
        <v>0.00</v>
      </c>
      <c r="J144" s="27">
        <f t="shared" si="180"/>
        <v>2352.94117647059</v>
      </c>
    </row>
    <row r="145" spans="1:10">
      <c r="A145" s="24">
        <v>45134</v>
      </c>
      <c r="B145" s="5" t="s">
        <v>116</v>
      </c>
      <c r="C145" s="5" t="s">
        <v>16</v>
      </c>
      <c r="D145" s="25">
        <f t="shared" ref="D145:D150" si="181">300000/E145</f>
        <v>2912.6213592233</v>
      </c>
      <c r="E145" s="5">
        <v>103</v>
      </c>
      <c r="F145" s="5">
        <v>101.5</v>
      </c>
      <c r="H145" s="27">
        <f t="shared" ref="H145" si="182">IF(C145="BUY",(F145-E145)*D145,(E145-F145)*D145)</f>
        <v>-4368.93203883495</v>
      </c>
      <c r="I145" s="27" t="str">
        <f t="shared" ref="I145" si="183">IF(G145=0,"0.00",IF(C145="BUY",(G145-F145)*D145,(F145-G145)*D145))</f>
        <v>0.00</v>
      </c>
      <c r="J145" s="27">
        <f t="shared" ref="J145" si="184">I145+H145</f>
        <v>-4368.93203883495</v>
      </c>
    </row>
    <row r="146" spans="1:10">
      <c r="A146" s="24">
        <v>45133</v>
      </c>
      <c r="B146" s="5" t="s">
        <v>33</v>
      </c>
      <c r="C146" s="5" t="s">
        <v>16</v>
      </c>
      <c r="D146" s="25">
        <f t="shared" si="181"/>
        <v>185.185185185185</v>
      </c>
      <c r="E146" s="5">
        <v>1620</v>
      </c>
      <c r="F146" s="5">
        <v>1604</v>
      </c>
      <c r="H146" s="27">
        <f t="shared" ref="H146" si="185">IF(C146="BUY",(F146-E146)*D146,(E146-F146)*D146)</f>
        <v>-2962.96296296296</v>
      </c>
      <c r="I146" s="27" t="str">
        <f t="shared" ref="I146" si="186">IF(G146=0,"0.00",IF(C146="BUY",(G146-F146)*D146,(F146-G146)*D146))</f>
        <v>0.00</v>
      </c>
      <c r="J146" s="27">
        <f t="shared" ref="J146" si="187">I146+H146</f>
        <v>-2962.96296296296</v>
      </c>
    </row>
    <row r="147" spans="1:10">
      <c r="A147" s="24">
        <v>45131</v>
      </c>
      <c r="B147" s="5" t="s">
        <v>102</v>
      </c>
      <c r="C147" s="5" t="s">
        <v>16</v>
      </c>
      <c r="D147" s="25">
        <f t="shared" si="181"/>
        <v>400</v>
      </c>
      <c r="E147" s="5">
        <v>750</v>
      </c>
      <c r="F147" s="5">
        <v>750</v>
      </c>
      <c r="H147" s="27">
        <f t="shared" ref="H147:H150" si="188">IF(C147="BUY",(F147-E147)*D147,(E147-F147)*D147)</f>
        <v>0</v>
      </c>
      <c r="I147" s="27" t="str">
        <f t="shared" ref="I147:I150" si="189">IF(G147=0,"0.00",IF(C147="BUY",(G147-F147)*D147,(F147-G147)*D147))</f>
        <v>0.00</v>
      </c>
      <c r="J147" s="27">
        <f t="shared" ref="J147:J150" si="190">I147+H147</f>
        <v>0</v>
      </c>
    </row>
    <row r="148" spans="1:10">
      <c r="A148" s="24">
        <v>45131</v>
      </c>
      <c r="B148" s="5" t="s">
        <v>117</v>
      </c>
      <c r="C148" s="5" t="s">
        <v>16</v>
      </c>
      <c r="D148" s="25">
        <f t="shared" si="181"/>
        <v>119.904076738609</v>
      </c>
      <c r="E148" s="5">
        <v>2502</v>
      </c>
      <c r="F148" s="5">
        <v>2530</v>
      </c>
      <c r="G148" s="5">
        <v>2560</v>
      </c>
      <c r="H148" s="27">
        <f t="shared" si="188"/>
        <v>3357.31414868106</v>
      </c>
      <c r="I148" s="27">
        <f t="shared" si="189"/>
        <v>3597.12230215827</v>
      </c>
      <c r="J148" s="27">
        <f t="shared" si="190"/>
        <v>6954.43645083933</v>
      </c>
    </row>
    <row r="149" spans="1:10">
      <c r="A149" s="24">
        <v>45128</v>
      </c>
      <c r="B149" s="5" t="s">
        <v>83</v>
      </c>
      <c r="C149" s="5" t="s">
        <v>16</v>
      </c>
      <c r="D149" s="25">
        <f t="shared" si="181"/>
        <v>535.714285714286</v>
      </c>
      <c r="E149" s="5">
        <v>560</v>
      </c>
      <c r="F149" s="5">
        <v>566</v>
      </c>
      <c r="G149" s="5">
        <v>572</v>
      </c>
      <c r="H149" s="27">
        <f t="shared" si="188"/>
        <v>3214.28571428571</v>
      </c>
      <c r="I149" s="27">
        <f t="shared" si="189"/>
        <v>3214.28571428571</v>
      </c>
      <c r="J149" s="27">
        <f t="shared" si="190"/>
        <v>6428.57142857143</v>
      </c>
    </row>
    <row r="150" spans="1:10">
      <c r="A150" s="24">
        <v>45128</v>
      </c>
      <c r="B150" s="5" t="s">
        <v>118</v>
      </c>
      <c r="C150" s="5" t="s">
        <v>16</v>
      </c>
      <c r="D150" s="25">
        <f t="shared" si="181"/>
        <v>266.666666666667</v>
      </c>
      <c r="E150" s="5">
        <v>1125</v>
      </c>
      <c r="F150" s="5">
        <v>1132</v>
      </c>
      <c r="H150" s="27">
        <f t="shared" si="188"/>
        <v>1866.66666666667</v>
      </c>
      <c r="I150" s="27" t="str">
        <f t="shared" si="189"/>
        <v>0.00</v>
      </c>
      <c r="J150" s="27">
        <f t="shared" si="190"/>
        <v>1866.66666666667</v>
      </c>
    </row>
    <row r="151" spans="1:10">
      <c r="A151" s="24">
        <v>45127</v>
      </c>
      <c r="B151" s="23" t="s">
        <v>62</v>
      </c>
      <c r="C151" s="23" t="s">
        <v>16</v>
      </c>
      <c r="D151" s="25">
        <f t="shared" ref="D151:D159" si="191">300000/E151</f>
        <v>416.088765603329</v>
      </c>
      <c r="E151" s="5">
        <v>721</v>
      </c>
      <c r="F151" s="5">
        <v>727</v>
      </c>
      <c r="H151" s="27">
        <f t="shared" ref="H151:H152" si="192">IF(C151="BUY",(F151-E151)*D151,(E151-F151)*D151)</f>
        <v>2496.53259361997</v>
      </c>
      <c r="I151" s="27" t="str">
        <f t="shared" ref="I151:I152" si="193">IF(G151=0,"0.00",IF(C151="BUY",(G151-F151)*D151,(F151-G151)*D151))</f>
        <v>0.00</v>
      </c>
      <c r="J151" s="27">
        <f t="shared" ref="J151:J152" si="194">I151+H151</f>
        <v>2496.53259361997</v>
      </c>
    </row>
    <row r="152" spans="1:10">
      <c r="A152" s="24">
        <v>45127</v>
      </c>
      <c r="B152" s="23" t="s">
        <v>53</v>
      </c>
      <c r="C152" s="23" t="s">
        <v>16</v>
      </c>
      <c r="D152" s="25">
        <f t="shared" si="191"/>
        <v>427.350427350427</v>
      </c>
      <c r="E152" s="5">
        <v>702</v>
      </c>
      <c r="F152" s="5">
        <v>693</v>
      </c>
      <c r="H152" s="27">
        <f t="shared" si="192"/>
        <v>-3846.15384615385</v>
      </c>
      <c r="I152" s="27" t="str">
        <f t="shared" si="193"/>
        <v>0.00</v>
      </c>
      <c r="J152" s="27">
        <f t="shared" si="194"/>
        <v>-3846.15384615385</v>
      </c>
    </row>
    <row r="153" spans="1:10">
      <c r="A153" s="24">
        <v>45126</v>
      </c>
      <c r="B153" s="5" t="s">
        <v>119</v>
      </c>
      <c r="C153" s="5" t="s">
        <v>16</v>
      </c>
      <c r="D153" s="25">
        <f t="shared" si="191"/>
        <v>251.046025104603</v>
      </c>
      <c r="E153" s="5">
        <v>1195</v>
      </c>
      <c r="F153" s="5">
        <v>1208</v>
      </c>
      <c r="H153" s="27">
        <f t="shared" ref="H153" si="195">IF(C153="BUY",(F153-E153)*D153,(E153-F153)*D153)</f>
        <v>3263.59832635983</v>
      </c>
      <c r="I153" s="27" t="str">
        <f t="shared" ref="I153" si="196">IF(G153=0,"0.00",IF(C153="BUY",(G153-F153)*D153,(F153-G153)*D153))</f>
        <v>0.00</v>
      </c>
      <c r="J153" s="27">
        <f t="shared" ref="J153" si="197">I153+H153</f>
        <v>3263.59832635983</v>
      </c>
    </row>
    <row r="154" spans="1:10">
      <c r="A154" s="24">
        <v>45125</v>
      </c>
      <c r="B154" s="5" t="s">
        <v>120</v>
      </c>
      <c r="C154" s="5" t="s">
        <v>16</v>
      </c>
      <c r="D154" s="25">
        <f t="shared" si="191"/>
        <v>98.3606557377049</v>
      </c>
      <c r="E154" s="5">
        <v>3050</v>
      </c>
      <c r="F154" s="5">
        <v>3062</v>
      </c>
      <c r="H154" s="27">
        <f t="shared" ref="H154:H155" si="198">IF(C154="BUY",(F154-E154)*D154,(E154-F154)*D154)</f>
        <v>1180.32786885246</v>
      </c>
      <c r="I154" s="27" t="str">
        <f t="shared" ref="I154:I155" si="199">IF(G154=0,"0.00",IF(C154="BUY",(G154-F154)*D154,(F154-G154)*D154))</f>
        <v>0.00</v>
      </c>
      <c r="J154" s="27">
        <f t="shared" ref="J154:J155" si="200">I154+H154</f>
        <v>1180.32786885246</v>
      </c>
    </row>
    <row r="155" spans="1:10">
      <c r="A155" s="24">
        <v>45125</v>
      </c>
      <c r="B155" s="5" t="s">
        <v>121</v>
      </c>
      <c r="C155" s="5" t="s">
        <v>16</v>
      </c>
      <c r="D155" s="25">
        <f t="shared" si="191"/>
        <v>350.877192982456</v>
      </c>
      <c r="E155" s="5">
        <v>855</v>
      </c>
      <c r="F155" s="5">
        <v>865</v>
      </c>
      <c r="H155" s="27">
        <f t="shared" si="198"/>
        <v>3508.77192982456</v>
      </c>
      <c r="I155" s="27" t="str">
        <f t="shared" si="199"/>
        <v>0.00</v>
      </c>
      <c r="J155" s="27">
        <f t="shared" si="200"/>
        <v>3508.77192982456</v>
      </c>
    </row>
    <row r="156" spans="1:10">
      <c r="A156" s="24">
        <v>45124</v>
      </c>
      <c r="B156" s="5" t="s">
        <v>117</v>
      </c>
      <c r="C156" s="5" t="s">
        <v>16</v>
      </c>
      <c r="D156" s="25">
        <f t="shared" si="191"/>
        <v>122.950819672131</v>
      </c>
      <c r="E156" s="5">
        <v>2440</v>
      </c>
      <c r="F156" s="5">
        <v>2450</v>
      </c>
      <c r="H156" s="27">
        <f t="shared" ref="H156:H159" si="201">IF(C156="BUY",(F156-E156)*D156,(E156-F156)*D156)</f>
        <v>1229.50819672131</v>
      </c>
      <c r="I156" s="27" t="str">
        <f t="shared" ref="I156:I159" si="202">IF(G156=0,"0.00",IF(C156="BUY",(G156-F156)*D156,(F156-G156)*D156))</f>
        <v>0.00</v>
      </c>
      <c r="J156" s="27">
        <f t="shared" ref="J156:J159" si="203">I156+H156</f>
        <v>1229.50819672131</v>
      </c>
    </row>
    <row r="157" spans="1:10">
      <c r="A157" s="24">
        <v>45124</v>
      </c>
      <c r="B157" s="5" t="s">
        <v>120</v>
      </c>
      <c r="C157" s="5" t="s">
        <v>16</v>
      </c>
      <c r="D157" s="25">
        <f t="shared" si="191"/>
        <v>99.5024875621891</v>
      </c>
      <c r="E157" s="5">
        <v>3015</v>
      </c>
      <c r="F157" s="5">
        <v>3015</v>
      </c>
      <c r="H157" s="27">
        <f t="shared" si="201"/>
        <v>0</v>
      </c>
      <c r="I157" s="27" t="str">
        <f t="shared" si="202"/>
        <v>0.00</v>
      </c>
      <c r="J157" s="27">
        <f t="shared" si="203"/>
        <v>0</v>
      </c>
    </row>
    <row r="158" spans="1:10">
      <c r="A158" s="24">
        <v>45121</v>
      </c>
      <c r="B158" s="5" t="s">
        <v>91</v>
      </c>
      <c r="C158" s="5" t="s">
        <v>16</v>
      </c>
      <c r="D158" s="25">
        <f t="shared" si="191"/>
        <v>348.027842227378</v>
      </c>
      <c r="E158" s="5">
        <v>862</v>
      </c>
      <c r="F158" s="5">
        <v>870</v>
      </c>
      <c r="G158" s="5">
        <v>880</v>
      </c>
      <c r="H158" s="27">
        <f t="shared" si="201"/>
        <v>2784.22273781903</v>
      </c>
      <c r="I158" s="27">
        <f t="shared" si="202"/>
        <v>3480.27842227378</v>
      </c>
      <c r="J158" s="27">
        <f t="shared" si="203"/>
        <v>6264.50116009281</v>
      </c>
    </row>
    <row r="159" spans="1:10">
      <c r="A159" s="24">
        <v>45121</v>
      </c>
      <c r="B159" s="5" t="s">
        <v>122</v>
      </c>
      <c r="C159" s="5" t="s">
        <v>16</v>
      </c>
      <c r="D159" s="25">
        <f t="shared" si="191"/>
        <v>402.684563758389</v>
      </c>
      <c r="E159" s="5">
        <v>745</v>
      </c>
      <c r="F159" s="5">
        <v>748</v>
      </c>
      <c r="H159" s="27">
        <f t="shared" si="201"/>
        <v>1208.05369127517</v>
      </c>
      <c r="I159" s="27" t="str">
        <f t="shared" si="202"/>
        <v>0.00</v>
      </c>
      <c r="J159" s="27">
        <f t="shared" si="203"/>
        <v>1208.05369127517</v>
      </c>
    </row>
    <row r="160" spans="1:10">
      <c r="A160" s="24">
        <v>45120</v>
      </c>
      <c r="B160" s="5" t="s">
        <v>123</v>
      </c>
      <c r="C160" s="5" t="s">
        <v>16</v>
      </c>
      <c r="D160" s="25">
        <f t="shared" ref="D160:D162" si="204">300000/E160</f>
        <v>177.514792899408</v>
      </c>
      <c r="E160" s="5">
        <v>1690</v>
      </c>
      <c r="F160" s="5">
        <v>1674</v>
      </c>
      <c r="H160" s="27">
        <f t="shared" ref="H160:H162" si="205">IF(C160="BUY",(F160-E160)*D160,(E160-F160)*D160)</f>
        <v>-2840.23668639053</v>
      </c>
      <c r="I160" s="27" t="str">
        <f t="shared" ref="I160:I162" si="206">IF(G160=0,"0.00",IF(C160="BUY",(G160-F160)*D160,(F160-G160)*D160))</f>
        <v>0.00</v>
      </c>
      <c r="J160" s="27">
        <f t="shared" ref="J160:J162" si="207">I160+H160</f>
        <v>-2840.23668639053</v>
      </c>
    </row>
    <row r="161" spans="1:10">
      <c r="A161" s="24">
        <v>45120</v>
      </c>
      <c r="B161" s="5" t="s">
        <v>85</v>
      </c>
      <c r="C161" s="5" t="s">
        <v>16</v>
      </c>
      <c r="D161" s="25">
        <f t="shared" si="204"/>
        <v>150</v>
      </c>
      <c r="E161" s="5">
        <v>2000</v>
      </c>
      <c r="F161" s="5">
        <v>2015</v>
      </c>
      <c r="H161" s="27">
        <f t="shared" si="205"/>
        <v>2250</v>
      </c>
      <c r="I161" s="27" t="str">
        <f t="shared" si="206"/>
        <v>0.00</v>
      </c>
      <c r="J161" s="27">
        <f t="shared" si="207"/>
        <v>2250</v>
      </c>
    </row>
    <row r="162" spans="1:10">
      <c r="A162" s="24">
        <v>45119</v>
      </c>
      <c r="B162" s="23" t="s">
        <v>94</v>
      </c>
      <c r="C162" s="23" t="s">
        <v>16</v>
      </c>
      <c r="D162" s="25">
        <f t="shared" si="204"/>
        <v>214.285714285714</v>
      </c>
      <c r="E162" s="5">
        <v>1400</v>
      </c>
      <c r="F162" s="5">
        <v>1410</v>
      </c>
      <c r="H162" s="27">
        <f t="shared" si="205"/>
        <v>2142.85714285714</v>
      </c>
      <c r="I162" s="27" t="str">
        <f t="shared" si="206"/>
        <v>0.00</v>
      </c>
      <c r="J162" s="27">
        <f t="shared" si="207"/>
        <v>2142.85714285714</v>
      </c>
    </row>
    <row r="163" spans="1:10">
      <c r="A163" s="24">
        <v>45118</v>
      </c>
      <c r="B163" s="5" t="s">
        <v>124</v>
      </c>
      <c r="C163" s="5" t="s">
        <v>16</v>
      </c>
      <c r="D163" s="25">
        <f t="shared" ref="D163:D183" si="208">300000/E163</f>
        <v>286.259541984733</v>
      </c>
      <c r="E163" s="5">
        <v>1048</v>
      </c>
      <c r="F163" s="5">
        <v>1060</v>
      </c>
      <c r="H163" s="27">
        <f t="shared" ref="H163:H164" si="209">IF(C163="BUY",(F163-E163)*D163,(E163-F163)*D163)</f>
        <v>3435.11450381679</v>
      </c>
      <c r="I163" s="27" t="str">
        <f t="shared" ref="I163:I164" si="210">IF(G163=0,"0.00",IF(C163="BUY",(G163-F163)*D163,(F163-G163)*D163))</f>
        <v>0.00</v>
      </c>
      <c r="J163" s="27">
        <f t="shared" ref="J163:J164" si="211">I163+H163</f>
        <v>3435.11450381679</v>
      </c>
    </row>
    <row r="164" spans="1:10">
      <c r="A164" s="24">
        <v>45117</v>
      </c>
      <c r="B164" s="5" t="s">
        <v>125</v>
      </c>
      <c r="C164" s="5" t="s">
        <v>16</v>
      </c>
      <c r="D164" s="25">
        <f t="shared" si="208"/>
        <v>311.850311850312</v>
      </c>
      <c r="E164" s="5">
        <v>962</v>
      </c>
      <c r="F164" s="5">
        <v>972</v>
      </c>
      <c r="H164" s="27">
        <f t="shared" si="209"/>
        <v>3118.50311850312</v>
      </c>
      <c r="I164" s="27" t="str">
        <f t="shared" si="210"/>
        <v>0.00</v>
      </c>
      <c r="J164" s="27">
        <f t="shared" si="211"/>
        <v>3118.50311850312</v>
      </c>
    </row>
    <row r="165" spans="1:10">
      <c r="A165" s="24">
        <v>45114</v>
      </c>
      <c r="B165" s="5" t="s">
        <v>76</v>
      </c>
      <c r="C165" s="5" t="s">
        <v>16</v>
      </c>
      <c r="D165" s="25">
        <f t="shared" si="208"/>
        <v>123.864574731627</v>
      </c>
      <c r="E165" s="5">
        <v>2422</v>
      </c>
      <c r="F165" s="5">
        <v>2434</v>
      </c>
      <c r="H165" s="27">
        <f t="shared" ref="H165:H167" si="212">IF(C165="BUY",(F165-E165)*D165,(E165-F165)*D165)</f>
        <v>1486.37489677952</v>
      </c>
      <c r="I165" s="27" t="str">
        <f t="shared" ref="I165:I167" si="213">IF(G165=0,"0.00",IF(C165="BUY",(G165-F165)*D165,(F165-G165)*D165))</f>
        <v>0.00</v>
      </c>
      <c r="J165" s="27">
        <f t="shared" ref="J165:J167" si="214">I165+H165</f>
        <v>1486.37489677952</v>
      </c>
    </row>
    <row r="166" spans="1:10">
      <c r="A166" s="24">
        <v>45114</v>
      </c>
      <c r="B166" s="5" t="s">
        <v>120</v>
      </c>
      <c r="C166" s="5" t="s">
        <v>16</v>
      </c>
      <c r="D166" s="25">
        <f t="shared" si="208"/>
        <v>100</v>
      </c>
      <c r="E166" s="5">
        <v>3000</v>
      </c>
      <c r="F166" s="5">
        <v>3000</v>
      </c>
      <c r="H166" s="27">
        <f t="shared" si="212"/>
        <v>0</v>
      </c>
      <c r="I166" s="27" t="str">
        <f t="shared" si="213"/>
        <v>0.00</v>
      </c>
      <c r="J166" s="27">
        <f t="shared" si="214"/>
        <v>0</v>
      </c>
    </row>
    <row r="167" spans="1:10">
      <c r="A167" s="24">
        <v>45113</v>
      </c>
      <c r="B167" s="5" t="s">
        <v>47</v>
      </c>
      <c r="C167" s="5" t="s">
        <v>16</v>
      </c>
      <c r="D167" s="25">
        <f t="shared" si="208"/>
        <v>240</v>
      </c>
      <c r="E167" s="5">
        <v>1250</v>
      </c>
      <c r="F167" s="5">
        <v>1262</v>
      </c>
      <c r="H167" s="27">
        <f t="shared" si="212"/>
        <v>2880</v>
      </c>
      <c r="I167" s="27" t="str">
        <f t="shared" si="213"/>
        <v>0.00</v>
      </c>
      <c r="J167" s="27">
        <f t="shared" si="214"/>
        <v>2880</v>
      </c>
    </row>
    <row r="168" spans="1:10">
      <c r="A168" s="24">
        <v>45111</v>
      </c>
      <c r="B168" s="5" t="s">
        <v>84</v>
      </c>
      <c r="C168" s="5" t="s">
        <v>16</v>
      </c>
      <c r="D168" s="25">
        <f t="shared" si="208"/>
        <v>374.064837905237</v>
      </c>
      <c r="E168" s="5">
        <v>802</v>
      </c>
      <c r="F168" s="5">
        <v>802</v>
      </c>
      <c r="H168" s="27">
        <f t="shared" ref="H168:H169" si="215">IF(C168="BUY",(F168-E168)*D168,(E168-F168)*D168)</f>
        <v>0</v>
      </c>
      <c r="I168" s="27" t="str">
        <f t="shared" ref="I168:I169" si="216">IF(G168=0,"0.00",IF(C168="BUY",(G168-F168)*D168,(F168-G168)*D168))</f>
        <v>0.00</v>
      </c>
      <c r="J168" s="27">
        <f t="shared" ref="J168:J169" si="217">I168+H168</f>
        <v>0</v>
      </c>
    </row>
    <row r="169" spans="1:10">
      <c r="A169" s="24">
        <v>45111</v>
      </c>
      <c r="B169" s="5" t="s">
        <v>88</v>
      </c>
      <c r="C169" s="5" t="s">
        <v>16</v>
      </c>
      <c r="D169" s="25">
        <f t="shared" si="208"/>
        <v>43.1034482758621</v>
      </c>
      <c r="E169" s="5">
        <v>6960</v>
      </c>
      <c r="F169" s="5">
        <v>6985</v>
      </c>
      <c r="H169" s="27">
        <f t="shared" si="215"/>
        <v>1077.58620689655</v>
      </c>
      <c r="I169" s="27" t="str">
        <f t="shared" si="216"/>
        <v>0.00</v>
      </c>
      <c r="J169" s="27">
        <f t="shared" si="217"/>
        <v>1077.58620689655</v>
      </c>
    </row>
    <row r="170" spans="1:10">
      <c r="A170" s="24">
        <v>45110</v>
      </c>
      <c r="B170" s="23" t="s">
        <v>52</v>
      </c>
      <c r="C170" s="23" t="s">
        <v>16</v>
      </c>
      <c r="D170" s="25">
        <f t="shared" si="208"/>
        <v>597.609561752988</v>
      </c>
      <c r="E170" s="5">
        <v>502</v>
      </c>
      <c r="F170" s="5">
        <v>496</v>
      </c>
      <c r="H170" s="27">
        <f t="shared" ref="H170" si="218">IF(C170="BUY",(F170-E170)*D170,(E170-F170)*D170)</f>
        <v>-3585.65737051793</v>
      </c>
      <c r="I170" s="27" t="str">
        <f t="shared" ref="I170" si="219">IF(G170=0,"0.00",IF(C170="BUY",(G170-F170)*D170,(F170-G170)*D170))</f>
        <v>0.00</v>
      </c>
      <c r="J170" s="27">
        <f t="shared" ref="J170" si="220">I170+H170</f>
        <v>-3585.65737051793</v>
      </c>
    </row>
    <row r="171" spans="1:10">
      <c r="A171" s="24">
        <v>45110</v>
      </c>
      <c r="B171" s="23" t="s">
        <v>72</v>
      </c>
      <c r="C171" s="23" t="s">
        <v>16</v>
      </c>
      <c r="D171" s="25">
        <f t="shared" si="208"/>
        <v>327.510917030568</v>
      </c>
      <c r="E171" s="5">
        <v>916</v>
      </c>
      <c r="F171" s="5">
        <v>922</v>
      </c>
      <c r="H171" s="27">
        <f t="shared" ref="H171" si="221">IF(C171="BUY",(F171-E171)*D171,(E171-F171)*D171)</f>
        <v>1965.06550218341</v>
      </c>
      <c r="I171" s="27" t="str">
        <f t="shared" ref="I171" si="222">IF(G171=0,"0.00",IF(C171="BUY",(G171-F171)*D171,(F171-G171)*D171))</f>
        <v>0.00</v>
      </c>
      <c r="J171" s="27">
        <f t="shared" ref="J171" si="223">I171+H171</f>
        <v>1965.06550218341</v>
      </c>
    </row>
    <row r="172" spans="1:10">
      <c r="A172" s="24">
        <v>45107</v>
      </c>
      <c r="B172" s="5" t="s">
        <v>126</v>
      </c>
      <c r="C172" s="5" t="s">
        <v>16</v>
      </c>
      <c r="D172" s="25">
        <f t="shared" si="208"/>
        <v>322.234156820623</v>
      </c>
      <c r="E172" s="5">
        <v>931</v>
      </c>
      <c r="F172" s="5">
        <v>940</v>
      </c>
      <c r="G172" s="5">
        <v>950</v>
      </c>
      <c r="H172" s="27">
        <f t="shared" ref="H172" si="224">IF(C172="BUY",(F172-E172)*D172,(E172-F172)*D172)</f>
        <v>2900.10741138561</v>
      </c>
      <c r="I172" s="27">
        <f t="shared" ref="I172" si="225">IF(G172=0,"0.00",IF(C172="BUY",(G172-F172)*D172,(F172-G172)*D172))</f>
        <v>3222.34156820623</v>
      </c>
      <c r="J172" s="27">
        <f t="shared" ref="J172" si="226">I172+H172</f>
        <v>6122.44897959184</v>
      </c>
    </row>
    <row r="173" spans="1:10">
      <c r="A173" s="24">
        <v>45105</v>
      </c>
      <c r="B173" s="5" t="s">
        <v>115</v>
      </c>
      <c r="C173" s="5" t="s">
        <v>16</v>
      </c>
      <c r="D173" s="25">
        <f t="shared" si="208"/>
        <v>542.49547920434</v>
      </c>
      <c r="E173" s="5">
        <v>553</v>
      </c>
      <c r="F173" s="5">
        <v>557</v>
      </c>
      <c r="H173" s="27">
        <f t="shared" ref="H173" si="227">IF(C173="BUY",(F173-E173)*D173,(E173-F173)*D173)</f>
        <v>2169.98191681736</v>
      </c>
      <c r="I173" s="27" t="str">
        <f t="shared" ref="I173" si="228">IF(G173=0,"0.00",IF(C173="BUY",(G173-F173)*D173,(F173-G173)*D173))</f>
        <v>0.00</v>
      </c>
      <c r="J173" s="27">
        <f t="shared" ref="J173" si="229">I173+H173</f>
        <v>2169.98191681736</v>
      </c>
    </row>
    <row r="174" spans="1:10">
      <c r="A174" s="24">
        <v>45104</v>
      </c>
      <c r="B174" s="5" t="s">
        <v>49</v>
      </c>
      <c r="C174" s="5" t="s">
        <v>16</v>
      </c>
      <c r="D174" s="25">
        <f t="shared" si="208"/>
        <v>424.328147100424</v>
      </c>
      <c r="E174" s="5">
        <v>707</v>
      </c>
      <c r="F174" s="5">
        <v>715</v>
      </c>
      <c r="H174" s="27">
        <f t="shared" ref="H174:H175" si="230">IF(C174="BUY",(F174-E174)*D174,(E174-F174)*D174)</f>
        <v>3394.62517680339</v>
      </c>
      <c r="I174" s="27" t="str">
        <f t="shared" ref="I174:I175" si="231">IF(G174=0,"0.00",IF(C174="BUY",(G174-F174)*D174,(F174-G174)*D174))</f>
        <v>0.00</v>
      </c>
      <c r="J174" s="27">
        <f t="shared" ref="J174:J175" si="232">I174+H174</f>
        <v>3394.62517680339</v>
      </c>
    </row>
    <row r="175" spans="1:10">
      <c r="A175" s="24">
        <v>45104</v>
      </c>
      <c r="B175" s="5" t="s">
        <v>127</v>
      </c>
      <c r="C175" s="5" t="s">
        <v>16</v>
      </c>
      <c r="D175" s="25">
        <f t="shared" si="208"/>
        <v>553.505535055351</v>
      </c>
      <c r="E175" s="5">
        <v>542</v>
      </c>
      <c r="F175" s="5">
        <v>545.5</v>
      </c>
      <c r="H175" s="27">
        <f t="shared" si="230"/>
        <v>1937.26937269373</v>
      </c>
      <c r="I175" s="27" t="str">
        <f t="shared" si="231"/>
        <v>0.00</v>
      </c>
      <c r="J175" s="27">
        <f t="shared" si="232"/>
        <v>1937.26937269373</v>
      </c>
    </row>
    <row r="176" spans="1:10">
      <c r="A176" s="24">
        <v>45099</v>
      </c>
      <c r="B176" s="5" t="s">
        <v>128</v>
      </c>
      <c r="C176" s="5" t="s">
        <v>16</v>
      </c>
      <c r="D176" s="25">
        <f t="shared" si="208"/>
        <v>94.7867298578199</v>
      </c>
      <c r="E176" s="5">
        <v>3165</v>
      </c>
      <c r="F176" s="5">
        <v>3189</v>
      </c>
      <c r="H176" s="27">
        <f t="shared" ref="H176:H177" si="233">IF(C176="BUY",(F176-E176)*D176,(E176-F176)*D176)</f>
        <v>2274.88151658768</v>
      </c>
      <c r="I176" s="27" t="str">
        <f t="shared" ref="I176:I177" si="234">IF(G176=0,"0.00",IF(C176="BUY",(G176-F176)*D176,(F176-G176)*D176))</f>
        <v>0.00</v>
      </c>
      <c r="J176" s="27">
        <f t="shared" ref="J176:J177" si="235">I176+H176</f>
        <v>2274.88151658768</v>
      </c>
    </row>
    <row r="177" spans="1:10">
      <c r="A177" s="24">
        <v>45098</v>
      </c>
      <c r="B177" s="5" t="s">
        <v>62</v>
      </c>
      <c r="C177" s="5" t="s">
        <v>16</v>
      </c>
      <c r="D177" s="25">
        <f t="shared" si="208"/>
        <v>458.015267175573</v>
      </c>
      <c r="E177" s="5">
        <v>655</v>
      </c>
      <c r="F177" s="5">
        <v>662</v>
      </c>
      <c r="H177" s="27">
        <f t="shared" si="233"/>
        <v>3206.10687022901</v>
      </c>
      <c r="I177" s="27" t="str">
        <f t="shared" si="234"/>
        <v>0.00</v>
      </c>
      <c r="J177" s="27">
        <f t="shared" si="235"/>
        <v>3206.10687022901</v>
      </c>
    </row>
    <row r="178" spans="1:10">
      <c r="A178" s="24">
        <v>45097</v>
      </c>
      <c r="B178" s="5" t="s">
        <v>129</v>
      </c>
      <c r="C178" s="5" t="s">
        <v>16</v>
      </c>
      <c r="D178" s="25">
        <f t="shared" si="208"/>
        <v>408.163265306122</v>
      </c>
      <c r="E178" s="5">
        <v>735</v>
      </c>
      <c r="F178" s="5">
        <v>745</v>
      </c>
      <c r="G178" s="5">
        <v>755</v>
      </c>
      <c r="H178" s="27">
        <f t="shared" ref="H178" si="236">IF(C178="BUY",(F178-E178)*D178,(E178-F178)*D178)</f>
        <v>4081.63265306122</v>
      </c>
      <c r="I178" s="27">
        <f t="shared" ref="I178" si="237">IF(G178=0,"0.00",IF(C178="BUY",(G178-F178)*D178,(F178-G178)*D178))</f>
        <v>4081.63265306122</v>
      </c>
      <c r="J178" s="27">
        <f t="shared" ref="J178" si="238">I178+H178</f>
        <v>8163.26530612245</v>
      </c>
    </row>
    <row r="179" spans="1:10">
      <c r="A179" s="24">
        <v>45096</v>
      </c>
      <c r="B179" s="5" t="s">
        <v>117</v>
      </c>
      <c r="C179" s="5" t="s">
        <v>16</v>
      </c>
      <c r="D179" s="25">
        <f t="shared" si="208"/>
        <v>125</v>
      </c>
      <c r="E179" s="5">
        <v>2400</v>
      </c>
      <c r="F179" s="5">
        <v>2425</v>
      </c>
      <c r="H179" s="27">
        <f t="shared" ref="H179:H184" si="239">IF(C179="BUY",(F179-E179)*D179,(E179-F179)*D179)</f>
        <v>3125</v>
      </c>
      <c r="I179" s="27" t="str">
        <f t="shared" ref="I179:I184" si="240">IF(G179=0,"0.00",IF(C179="BUY",(G179-F179)*D179,(F179-G179)*D179))</f>
        <v>0.00</v>
      </c>
      <c r="J179" s="27">
        <f t="shared" ref="J179:J184" si="241">I179+H179</f>
        <v>3125</v>
      </c>
    </row>
    <row r="180" spans="1:10">
      <c r="A180" s="24">
        <v>45093</v>
      </c>
      <c r="B180" s="5" t="s">
        <v>91</v>
      </c>
      <c r="C180" s="5" t="s">
        <v>16</v>
      </c>
      <c r="D180" s="25">
        <f t="shared" si="208"/>
        <v>375</v>
      </c>
      <c r="E180" s="5">
        <v>800</v>
      </c>
      <c r="F180" s="5">
        <v>800</v>
      </c>
      <c r="H180" s="27">
        <f t="shared" si="239"/>
        <v>0</v>
      </c>
      <c r="I180" s="27" t="str">
        <f t="shared" si="240"/>
        <v>0.00</v>
      </c>
      <c r="J180" s="27">
        <f t="shared" si="241"/>
        <v>0</v>
      </c>
    </row>
    <row r="181" spans="1:10">
      <c r="A181" s="24">
        <v>45092</v>
      </c>
      <c r="B181" s="5" t="s">
        <v>130</v>
      </c>
      <c r="C181" s="5" t="s">
        <v>16</v>
      </c>
      <c r="D181" s="25">
        <f t="shared" si="208"/>
        <v>99.6677740863787</v>
      </c>
      <c r="E181" s="5">
        <v>3010</v>
      </c>
      <c r="F181" s="5">
        <v>3040</v>
      </c>
      <c r="G181" s="5">
        <v>3070</v>
      </c>
      <c r="H181" s="27">
        <f t="shared" si="239"/>
        <v>2990.03322259136</v>
      </c>
      <c r="I181" s="27">
        <f t="shared" si="240"/>
        <v>2990.03322259136</v>
      </c>
      <c r="J181" s="27">
        <f t="shared" si="241"/>
        <v>5980.06644518272</v>
      </c>
    </row>
    <row r="182" spans="1:10">
      <c r="A182" s="24">
        <v>45092</v>
      </c>
      <c r="B182" s="5" t="s">
        <v>131</v>
      </c>
      <c r="C182" s="5" t="s">
        <v>16</v>
      </c>
      <c r="D182" s="25">
        <f t="shared" si="208"/>
        <v>517.241379310345</v>
      </c>
      <c r="E182" s="5">
        <v>580</v>
      </c>
      <c r="F182" s="5">
        <v>586</v>
      </c>
      <c r="H182" s="27">
        <f t="shared" si="239"/>
        <v>3103.44827586207</v>
      </c>
      <c r="I182" s="27" t="str">
        <f t="shared" si="240"/>
        <v>0.00</v>
      </c>
      <c r="J182" s="27">
        <f t="shared" si="241"/>
        <v>3103.44827586207</v>
      </c>
    </row>
    <row r="183" spans="1:10">
      <c r="A183" s="24">
        <v>45091</v>
      </c>
      <c r="B183" s="5" t="s">
        <v>84</v>
      </c>
      <c r="C183" s="5" t="s">
        <v>16</v>
      </c>
      <c r="D183" s="25">
        <f t="shared" si="208"/>
        <v>369.458128078818</v>
      </c>
      <c r="E183" s="5">
        <v>812</v>
      </c>
      <c r="F183" s="5">
        <v>820</v>
      </c>
      <c r="G183" s="5">
        <v>830</v>
      </c>
      <c r="H183" s="27">
        <f t="shared" si="239"/>
        <v>2955.66502463054</v>
      </c>
      <c r="I183" s="27">
        <f t="shared" si="240"/>
        <v>3694.58128078818</v>
      </c>
      <c r="J183" s="27">
        <f t="shared" si="241"/>
        <v>6650.24630541872</v>
      </c>
    </row>
    <row r="184" spans="1:10">
      <c r="A184" s="24">
        <v>45090</v>
      </c>
      <c r="B184" s="5" t="s">
        <v>132</v>
      </c>
      <c r="C184" s="5" t="s">
        <v>16</v>
      </c>
      <c r="D184" s="25">
        <f t="shared" ref="D184:D199" si="242">300000/E184</f>
        <v>434.782608695652</v>
      </c>
      <c r="E184" s="5">
        <v>690</v>
      </c>
      <c r="F184" s="5">
        <v>697</v>
      </c>
      <c r="H184" s="27">
        <f t="shared" si="239"/>
        <v>3043.47826086957</v>
      </c>
      <c r="I184" s="27" t="str">
        <f t="shared" si="240"/>
        <v>0.00</v>
      </c>
      <c r="J184" s="27">
        <f t="shared" si="241"/>
        <v>3043.47826086957</v>
      </c>
    </row>
    <row r="185" spans="1:10">
      <c r="A185" s="24">
        <v>45090</v>
      </c>
      <c r="B185" s="5" t="s">
        <v>53</v>
      </c>
      <c r="C185" s="5" t="s">
        <v>16</v>
      </c>
      <c r="D185" s="25">
        <f t="shared" si="242"/>
        <v>461.538461538462</v>
      </c>
      <c r="E185" s="5">
        <v>650</v>
      </c>
      <c r="F185" s="5">
        <v>656</v>
      </c>
      <c r="G185" s="5">
        <v>663</v>
      </c>
      <c r="H185" s="27">
        <f t="shared" ref="H185" si="243">IF(C185="BUY",(F185-E185)*D185,(E185-F185)*D185)</f>
        <v>2769.23076923077</v>
      </c>
      <c r="I185" s="27">
        <f t="shared" ref="I185" si="244">IF(G185=0,"0.00",IF(C185="BUY",(G185-F185)*D185,(F185-G185)*D185))</f>
        <v>3230.76923076923</v>
      </c>
      <c r="J185" s="27">
        <f t="shared" ref="J185" si="245">I185+H185</f>
        <v>6000</v>
      </c>
    </row>
    <row r="186" spans="1:10">
      <c r="A186" s="24">
        <v>45089</v>
      </c>
      <c r="B186" s="5" t="s">
        <v>133</v>
      </c>
      <c r="C186" s="5" t="s">
        <v>16</v>
      </c>
      <c r="D186" s="25">
        <f t="shared" si="242"/>
        <v>238.095238095238</v>
      </c>
      <c r="E186" s="5">
        <v>1260</v>
      </c>
      <c r="F186" s="5">
        <v>1265</v>
      </c>
      <c r="H186" s="27">
        <f t="shared" ref="H186:H187" si="246">IF(C186="BUY",(F186-E186)*D186,(E186-F186)*D186)</f>
        <v>1190.47619047619</v>
      </c>
      <c r="I186" s="27" t="str">
        <f t="shared" ref="I186:I187" si="247">IF(G186=0,"0.00",IF(C186="BUY",(G186-F186)*D186,(F186-G186)*D186))</f>
        <v>0.00</v>
      </c>
      <c r="J186" s="27">
        <f t="shared" ref="J186:J187" si="248">I186+H186</f>
        <v>1190.47619047619</v>
      </c>
    </row>
    <row r="187" spans="1:10">
      <c r="A187" s="24">
        <v>45089</v>
      </c>
      <c r="B187" s="5" t="s">
        <v>61</v>
      </c>
      <c r="C187" s="5" t="s">
        <v>16</v>
      </c>
      <c r="D187" s="25">
        <f t="shared" si="242"/>
        <v>152.284263959391</v>
      </c>
      <c r="E187" s="5">
        <v>1970</v>
      </c>
      <c r="F187" s="5">
        <v>1990</v>
      </c>
      <c r="H187" s="27">
        <f t="shared" si="246"/>
        <v>3045.68527918782</v>
      </c>
      <c r="I187" s="27" t="str">
        <f t="shared" si="247"/>
        <v>0.00</v>
      </c>
      <c r="J187" s="27">
        <f t="shared" si="248"/>
        <v>3045.68527918782</v>
      </c>
    </row>
    <row r="188" spans="1:10">
      <c r="A188" s="24">
        <v>45086</v>
      </c>
      <c r="B188" s="5" t="s">
        <v>134</v>
      </c>
      <c r="C188" s="5" t="s">
        <v>16</v>
      </c>
      <c r="D188" s="25">
        <f t="shared" si="242"/>
        <v>319.829424307036</v>
      </c>
      <c r="E188" s="5">
        <v>938</v>
      </c>
      <c r="F188" s="5">
        <v>948</v>
      </c>
      <c r="H188" s="27">
        <f t="shared" ref="H188:H189" si="249">IF(C188="BUY",(F188-E188)*D188,(E188-F188)*D188)</f>
        <v>3198.29424307036</v>
      </c>
      <c r="I188" s="27" t="str">
        <f t="shared" ref="I188:I189" si="250">IF(G188=0,"0.00",IF(C188="BUY",(G188-F188)*D188,(F188-G188)*D188))</f>
        <v>0.00</v>
      </c>
      <c r="J188" s="27">
        <f t="shared" ref="J188:J189" si="251">I188+H188</f>
        <v>3198.29424307036</v>
      </c>
    </row>
    <row r="189" spans="1:10">
      <c r="A189" s="24">
        <v>45086</v>
      </c>
      <c r="B189" s="5" t="s">
        <v>135</v>
      </c>
      <c r="C189" s="5" t="s">
        <v>16</v>
      </c>
      <c r="D189" s="25">
        <f t="shared" si="242"/>
        <v>366.748166259169</v>
      </c>
      <c r="E189" s="5">
        <v>818</v>
      </c>
      <c r="F189" s="5">
        <v>824</v>
      </c>
      <c r="H189" s="27">
        <f t="shared" si="249"/>
        <v>2200.48899755501</v>
      </c>
      <c r="I189" s="27" t="str">
        <f t="shared" si="250"/>
        <v>0.00</v>
      </c>
      <c r="J189" s="27">
        <f t="shared" si="251"/>
        <v>2200.48899755501</v>
      </c>
    </row>
    <row r="190" spans="1:10">
      <c r="A190" s="24">
        <v>45085</v>
      </c>
      <c r="B190" s="5" t="s">
        <v>124</v>
      </c>
      <c r="C190" s="5" t="s">
        <v>16</v>
      </c>
      <c r="D190" s="25">
        <f t="shared" si="242"/>
        <v>298.507462686567</v>
      </c>
      <c r="E190" s="5">
        <v>1005</v>
      </c>
      <c r="F190" s="5">
        <v>1010</v>
      </c>
      <c r="H190" s="27">
        <f t="shared" ref="H190:H191" si="252">IF(C190="BUY",(F190-E190)*D190,(E190-F190)*D190)</f>
        <v>1492.53731343284</v>
      </c>
      <c r="I190" s="27" t="str">
        <f t="shared" ref="I190:I191" si="253">IF(G190=0,"0.00",IF(C190="BUY",(G190-F190)*D190,(F190-G190)*D190))</f>
        <v>0.00</v>
      </c>
      <c r="J190" s="27">
        <f t="shared" ref="J190:J191" si="254">I190+H190</f>
        <v>1492.53731343284</v>
      </c>
    </row>
    <row r="191" spans="1:10">
      <c r="A191" s="24">
        <v>45085</v>
      </c>
      <c r="B191" s="5" t="s">
        <v>136</v>
      </c>
      <c r="C191" s="5" t="s">
        <v>16</v>
      </c>
      <c r="D191" s="25">
        <f t="shared" si="242"/>
        <v>289.855072463768</v>
      </c>
      <c r="E191" s="5">
        <v>1035</v>
      </c>
      <c r="F191" s="5">
        <v>1022</v>
      </c>
      <c r="H191" s="27">
        <f t="shared" si="252"/>
        <v>-3768.11594202899</v>
      </c>
      <c r="I191" s="27" t="str">
        <f t="shared" si="253"/>
        <v>0.00</v>
      </c>
      <c r="J191" s="27">
        <f t="shared" si="254"/>
        <v>-3768.11594202899</v>
      </c>
    </row>
    <row r="192" spans="1:10">
      <c r="A192" s="24">
        <v>45084</v>
      </c>
      <c r="B192" s="5" t="s">
        <v>99</v>
      </c>
      <c r="C192" s="5" t="s">
        <v>16</v>
      </c>
      <c r="D192" s="25">
        <f t="shared" si="242"/>
        <v>70.4225352112676</v>
      </c>
      <c r="E192" s="5">
        <v>4260</v>
      </c>
      <c r="F192" s="5">
        <v>4300</v>
      </c>
      <c r="H192" s="27">
        <f t="shared" ref="H192:H193" si="255">IF(C192="BUY",(F192-E192)*D192,(E192-F192)*D192)</f>
        <v>2816.9014084507</v>
      </c>
      <c r="I192" s="27" t="str">
        <f t="shared" ref="I192:I193" si="256">IF(G192=0,"0.00",IF(C192="BUY",(G192-F192)*D192,(F192-G192)*D192))</f>
        <v>0.00</v>
      </c>
      <c r="J192" s="27">
        <f t="shared" ref="J192:J193" si="257">I192+H192</f>
        <v>2816.9014084507</v>
      </c>
    </row>
    <row r="193" spans="1:10">
      <c r="A193" s="24">
        <v>45084</v>
      </c>
      <c r="B193" s="5" t="s">
        <v>137</v>
      </c>
      <c r="C193" s="5" t="s">
        <v>16</v>
      </c>
      <c r="D193" s="25">
        <f t="shared" si="242"/>
        <v>387.096774193548</v>
      </c>
      <c r="E193" s="5">
        <v>775</v>
      </c>
      <c r="F193" s="5">
        <v>785</v>
      </c>
      <c r="G193" s="5">
        <v>795</v>
      </c>
      <c r="H193" s="27">
        <f t="shared" si="255"/>
        <v>3870.96774193548</v>
      </c>
      <c r="I193" s="27">
        <f t="shared" si="256"/>
        <v>3870.96774193548</v>
      </c>
      <c r="J193" s="27">
        <f t="shared" si="257"/>
        <v>7741.93548387097</v>
      </c>
    </row>
    <row r="194" spans="1:10">
      <c r="A194" s="24">
        <v>45083</v>
      </c>
      <c r="B194" s="5" t="s">
        <v>138</v>
      </c>
      <c r="C194" s="5" t="s">
        <v>16</v>
      </c>
      <c r="D194" s="25">
        <f t="shared" si="242"/>
        <v>574.712643678161</v>
      </c>
      <c r="E194" s="5">
        <v>522</v>
      </c>
      <c r="F194" s="5">
        <v>527</v>
      </c>
      <c r="G194" s="5">
        <v>533</v>
      </c>
      <c r="H194" s="27">
        <f t="shared" ref="H194:H198" si="258">IF(C194="BUY",(F194-E194)*D194,(E194-F194)*D194)</f>
        <v>2873.5632183908</v>
      </c>
      <c r="I194" s="27">
        <f t="shared" ref="I194:I198" si="259">IF(G194=0,"0.00",IF(C194="BUY",(G194-F194)*D194,(F194-G194)*D194))</f>
        <v>3448.27586206897</v>
      </c>
      <c r="J194" s="27">
        <f t="shared" ref="J194:J198" si="260">I194+H194</f>
        <v>6321.83908045977</v>
      </c>
    </row>
    <row r="195" spans="1:10">
      <c r="A195" s="24">
        <v>45083</v>
      </c>
      <c r="B195" s="5" t="s">
        <v>135</v>
      </c>
      <c r="C195" s="5" t="s">
        <v>16</v>
      </c>
      <c r="D195" s="25">
        <f t="shared" si="242"/>
        <v>383.631713554987</v>
      </c>
      <c r="E195" s="5">
        <v>782</v>
      </c>
      <c r="F195" s="5">
        <v>787</v>
      </c>
      <c r="H195" s="27">
        <f t="shared" si="258"/>
        <v>1918.15856777494</v>
      </c>
      <c r="I195" s="27" t="str">
        <f t="shared" si="259"/>
        <v>0.00</v>
      </c>
      <c r="J195" s="27">
        <f t="shared" si="260"/>
        <v>1918.15856777494</v>
      </c>
    </row>
    <row r="196" spans="1:10">
      <c r="A196" s="24">
        <v>45082</v>
      </c>
      <c r="B196" s="5" t="s">
        <v>124</v>
      </c>
      <c r="C196" s="5" t="s">
        <v>16</v>
      </c>
      <c r="D196" s="25">
        <f t="shared" si="242"/>
        <v>306.122448979592</v>
      </c>
      <c r="E196" s="5">
        <v>980</v>
      </c>
      <c r="F196" s="5">
        <v>984.5</v>
      </c>
      <c r="H196" s="27">
        <f t="shared" si="258"/>
        <v>1377.55102040816</v>
      </c>
      <c r="I196" s="27" t="str">
        <f t="shared" si="259"/>
        <v>0.00</v>
      </c>
      <c r="J196" s="27">
        <f t="shared" si="260"/>
        <v>1377.55102040816</v>
      </c>
    </row>
    <row r="197" spans="1:10">
      <c r="A197" s="24">
        <v>45082</v>
      </c>
      <c r="B197" s="5" t="s">
        <v>139</v>
      </c>
      <c r="C197" s="5" t="s">
        <v>16</v>
      </c>
      <c r="D197" s="25">
        <f t="shared" si="242"/>
        <v>203.389830508475</v>
      </c>
      <c r="E197" s="5">
        <v>1475</v>
      </c>
      <c r="F197" s="5">
        <v>1458</v>
      </c>
      <c r="H197" s="27">
        <f t="shared" si="258"/>
        <v>-3457.62711864407</v>
      </c>
      <c r="I197" s="27" t="str">
        <f t="shared" si="259"/>
        <v>0.00</v>
      </c>
      <c r="J197" s="27">
        <f t="shared" si="260"/>
        <v>-3457.62711864407</v>
      </c>
    </row>
    <row r="198" spans="1:10">
      <c r="A198" s="24">
        <v>45082</v>
      </c>
      <c r="B198" s="5" t="s">
        <v>42</v>
      </c>
      <c r="C198" s="5" t="s">
        <v>16</v>
      </c>
      <c r="D198" s="25">
        <f t="shared" si="242"/>
        <v>379.746835443038</v>
      </c>
      <c r="E198" s="5">
        <v>790</v>
      </c>
      <c r="F198" s="5">
        <v>798</v>
      </c>
      <c r="H198" s="27">
        <f t="shared" si="258"/>
        <v>3037.9746835443</v>
      </c>
      <c r="I198" s="27" t="str">
        <f t="shared" si="259"/>
        <v>0.00</v>
      </c>
      <c r="J198" s="27">
        <f t="shared" si="260"/>
        <v>3037.9746835443</v>
      </c>
    </row>
    <row r="199" spans="1:10">
      <c r="A199" s="24">
        <v>45079</v>
      </c>
      <c r="B199" s="5" t="s">
        <v>140</v>
      </c>
      <c r="C199" s="5" t="s">
        <v>16</v>
      </c>
      <c r="D199" s="25">
        <f t="shared" si="242"/>
        <v>99.6677740863787</v>
      </c>
      <c r="E199" s="5">
        <v>3010</v>
      </c>
      <c r="F199" s="5">
        <v>3040</v>
      </c>
      <c r="H199" s="27">
        <f t="shared" ref="H199" si="261">IF(C199="BUY",(F199-E199)*D199,(E199-F199)*D199)</f>
        <v>2990.03322259136</v>
      </c>
      <c r="I199" s="27" t="str">
        <f t="shared" ref="I199" si="262">IF(G199=0,"0.00",IF(C199="BUY",(G199-F199)*D199,(F199-G199)*D199))</f>
        <v>0.00</v>
      </c>
      <c r="J199" s="27">
        <f t="shared" ref="J199" si="263">I199+H199</f>
        <v>2990.03322259136</v>
      </c>
    </row>
    <row r="200" spans="1:10">
      <c r="A200" s="24">
        <v>45078</v>
      </c>
      <c r="B200" s="5" t="s">
        <v>89</v>
      </c>
      <c r="C200" s="5" t="s">
        <v>16</v>
      </c>
      <c r="D200" s="25">
        <f t="shared" ref="D200:D202" si="264">300000/E200</f>
        <v>303.030303030303</v>
      </c>
      <c r="E200" s="5">
        <v>990</v>
      </c>
      <c r="F200" s="5">
        <v>1000</v>
      </c>
      <c r="H200" s="27">
        <f t="shared" ref="H200:H202" si="265">IF(C200="BUY",(F200-E200)*D200,(E200-F200)*D200)</f>
        <v>3030.30303030303</v>
      </c>
      <c r="I200" s="27" t="str">
        <f t="shared" ref="I200:I202" si="266">IF(G200=0,"0.00",IF(C200="BUY",(G200-F200)*D200,(F200-G200)*D200))</f>
        <v>0.00</v>
      </c>
      <c r="J200" s="27">
        <f t="shared" ref="J200:J202" si="267">I200+H200</f>
        <v>3030.30303030303</v>
      </c>
    </row>
    <row r="201" spans="1:10">
      <c r="A201" s="24">
        <v>45078</v>
      </c>
      <c r="B201" s="5" t="s">
        <v>62</v>
      </c>
      <c r="C201" s="5" t="s">
        <v>16</v>
      </c>
      <c r="D201" s="25">
        <f t="shared" si="264"/>
        <v>497.512437810945</v>
      </c>
      <c r="E201" s="5">
        <v>603</v>
      </c>
      <c r="F201" s="5">
        <v>610</v>
      </c>
      <c r="G201" s="5">
        <v>616</v>
      </c>
      <c r="H201" s="27">
        <f t="shared" si="265"/>
        <v>3482.58706467662</v>
      </c>
      <c r="I201" s="27">
        <f t="shared" si="266"/>
        <v>2985.07462686567</v>
      </c>
      <c r="J201" s="27">
        <f t="shared" si="267"/>
        <v>6467.66169154229</v>
      </c>
    </row>
    <row r="202" spans="1:10">
      <c r="A202" s="24">
        <v>45077</v>
      </c>
      <c r="B202" s="5" t="s">
        <v>141</v>
      </c>
      <c r="C202" s="5" t="s">
        <v>16</v>
      </c>
      <c r="D202" s="25">
        <f t="shared" si="264"/>
        <v>248.96265560166</v>
      </c>
      <c r="E202" s="5">
        <v>1205</v>
      </c>
      <c r="F202" s="5">
        <v>1218</v>
      </c>
      <c r="G202" s="5">
        <v>1230</v>
      </c>
      <c r="H202" s="27">
        <f t="shared" si="265"/>
        <v>3236.51452282158</v>
      </c>
      <c r="I202" s="27">
        <f t="shared" si="266"/>
        <v>2987.55186721992</v>
      </c>
      <c r="J202" s="27">
        <f t="shared" si="267"/>
        <v>6224.06639004149</v>
      </c>
    </row>
    <row r="203" spans="1:10">
      <c r="A203" s="24">
        <v>45076</v>
      </c>
      <c r="B203" s="5" t="s">
        <v>53</v>
      </c>
      <c r="C203" s="5" t="s">
        <v>16</v>
      </c>
      <c r="D203" s="25">
        <f t="shared" ref="D203:D226" si="268">300000/E203</f>
        <v>280.373831775701</v>
      </c>
      <c r="E203" s="5">
        <v>1070</v>
      </c>
      <c r="F203" s="5">
        <v>1080</v>
      </c>
      <c r="H203" s="27">
        <f t="shared" ref="H203:H206" si="269">IF(C203="BUY",(F203-E203)*D203,(E203-F203)*D203)</f>
        <v>2803.73831775701</v>
      </c>
      <c r="I203" s="27" t="str">
        <f t="shared" ref="I203:I206" si="270">IF(G203=0,"0.00",IF(C203="BUY",(G203-F203)*D203,(F203-G203)*D203))</f>
        <v>0.00</v>
      </c>
      <c r="J203" s="27">
        <f t="shared" ref="J203:J206" si="271">I203+H203</f>
        <v>2803.73831775701</v>
      </c>
    </row>
    <row r="204" spans="1:10">
      <c r="A204" s="24">
        <v>45076</v>
      </c>
      <c r="B204" s="5" t="s">
        <v>135</v>
      </c>
      <c r="C204" s="5" t="s">
        <v>16</v>
      </c>
      <c r="D204" s="25">
        <f t="shared" si="268"/>
        <v>424.929178470255</v>
      </c>
      <c r="E204" s="5">
        <v>706</v>
      </c>
      <c r="F204" s="5">
        <v>712</v>
      </c>
      <c r="G204" s="5">
        <v>720</v>
      </c>
      <c r="H204" s="27">
        <f t="shared" si="269"/>
        <v>2549.57507082153</v>
      </c>
      <c r="I204" s="27">
        <f t="shared" si="270"/>
        <v>3399.43342776204</v>
      </c>
      <c r="J204" s="27">
        <f t="shared" si="271"/>
        <v>5949.00849858357</v>
      </c>
    </row>
    <row r="205" spans="1:10">
      <c r="A205" s="24">
        <v>45075</v>
      </c>
      <c r="B205" s="5" t="s">
        <v>79</v>
      </c>
      <c r="C205" s="5" t="s">
        <v>16</v>
      </c>
      <c r="D205" s="25">
        <f t="shared" si="268"/>
        <v>544.464609800363</v>
      </c>
      <c r="E205" s="5">
        <v>551</v>
      </c>
      <c r="F205" s="5">
        <v>544</v>
      </c>
      <c r="H205" s="27">
        <f t="shared" si="269"/>
        <v>-3811.25226860254</v>
      </c>
      <c r="I205" s="27" t="str">
        <f t="shared" si="270"/>
        <v>0.00</v>
      </c>
      <c r="J205" s="27">
        <f t="shared" si="271"/>
        <v>-3811.25226860254</v>
      </c>
    </row>
    <row r="206" spans="1:10">
      <c r="A206" s="24">
        <v>45075</v>
      </c>
      <c r="B206" s="5" t="s">
        <v>142</v>
      </c>
      <c r="C206" s="5" t="s">
        <v>16</v>
      </c>
      <c r="D206" s="25">
        <f t="shared" si="268"/>
        <v>384.122919334187</v>
      </c>
      <c r="E206" s="5">
        <v>781</v>
      </c>
      <c r="F206" s="5">
        <v>788</v>
      </c>
      <c r="G206" s="5">
        <v>796</v>
      </c>
      <c r="H206" s="27">
        <f t="shared" si="269"/>
        <v>2688.86043533931</v>
      </c>
      <c r="I206" s="27">
        <f t="shared" si="270"/>
        <v>3072.9833546735</v>
      </c>
      <c r="J206" s="27">
        <f t="shared" si="271"/>
        <v>5761.8437900128</v>
      </c>
    </row>
    <row r="207" spans="1:10">
      <c r="A207" s="24">
        <v>45072</v>
      </c>
      <c r="B207" s="5" t="s">
        <v>143</v>
      </c>
      <c r="C207" s="5" t="s">
        <v>16</v>
      </c>
      <c r="D207" s="25">
        <f t="shared" si="268"/>
        <v>530.973451327434</v>
      </c>
      <c r="E207" s="5">
        <v>565</v>
      </c>
      <c r="F207" s="5">
        <v>570</v>
      </c>
      <c r="H207" s="27">
        <f t="shared" ref="H207:H208" si="272">IF(C207="BUY",(F207-E207)*D207,(E207-F207)*D207)</f>
        <v>2654.86725663717</v>
      </c>
      <c r="I207" s="27" t="str">
        <f t="shared" ref="I207:I208" si="273">IF(G207=0,"0.00",IF(C207="BUY",(G207-F207)*D207,(F207-G207)*D207))</f>
        <v>0.00</v>
      </c>
      <c r="J207" s="27">
        <f t="shared" ref="J207:J208" si="274">I207+H207</f>
        <v>2654.86725663717</v>
      </c>
    </row>
    <row r="208" spans="1:10">
      <c r="A208" s="24">
        <v>45072</v>
      </c>
      <c r="B208" s="5" t="s">
        <v>69</v>
      </c>
      <c r="C208" s="5" t="s">
        <v>16</v>
      </c>
      <c r="D208" s="25">
        <f t="shared" si="268"/>
        <v>138.248847926267</v>
      </c>
      <c r="E208" s="5">
        <v>2170</v>
      </c>
      <c r="F208" s="5">
        <v>2145</v>
      </c>
      <c r="H208" s="27">
        <f t="shared" si="272"/>
        <v>-3456.22119815668</v>
      </c>
      <c r="I208" s="27" t="str">
        <f t="shared" si="273"/>
        <v>0.00</v>
      </c>
      <c r="J208" s="27">
        <f t="shared" si="274"/>
        <v>-3456.22119815668</v>
      </c>
    </row>
    <row r="209" spans="1:10">
      <c r="A209" s="24">
        <v>45071</v>
      </c>
      <c r="B209" s="5" t="s">
        <v>144</v>
      </c>
      <c r="C209" s="5" t="s">
        <v>16</v>
      </c>
      <c r="D209" s="25">
        <f t="shared" si="268"/>
        <v>575.815738963532</v>
      </c>
      <c r="E209" s="5">
        <v>521</v>
      </c>
      <c r="F209" s="5">
        <v>524</v>
      </c>
      <c r="H209" s="27">
        <f t="shared" ref="H209:H210" si="275">IF(C209="BUY",(F209-E209)*D209,(E209-F209)*D209)</f>
        <v>1727.44721689059</v>
      </c>
      <c r="I209" s="27" t="str">
        <f t="shared" ref="I209:I210" si="276">IF(G209=0,"0.00",IF(C209="BUY",(G209-F209)*D209,(F209-G209)*D209))</f>
        <v>0.00</v>
      </c>
      <c r="J209" s="27">
        <f t="shared" ref="J209:J210" si="277">I209+H209</f>
        <v>1727.44721689059</v>
      </c>
    </row>
    <row r="210" spans="1:10">
      <c r="A210" s="24">
        <v>45071</v>
      </c>
      <c r="B210" s="5" t="s">
        <v>115</v>
      </c>
      <c r="C210" s="5" t="s">
        <v>16</v>
      </c>
      <c r="D210" s="25">
        <f t="shared" si="268"/>
        <v>533.807829181495</v>
      </c>
      <c r="E210" s="5">
        <v>562</v>
      </c>
      <c r="F210" s="5">
        <v>564.9</v>
      </c>
      <c r="H210" s="27">
        <f t="shared" si="275"/>
        <v>1548.04270462632</v>
      </c>
      <c r="I210" s="27" t="str">
        <f t="shared" si="276"/>
        <v>0.00</v>
      </c>
      <c r="J210" s="27">
        <f t="shared" si="277"/>
        <v>1548.04270462632</v>
      </c>
    </row>
    <row r="211" spans="1:10">
      <c r="A211" s="24">
        <v>45070</v>
      </c>
      <c r="B211" s="5" t="s">
        <v>134</v>
      </c>
      <c r="C211" s="5" t="s">
        <v>16</v>
      </c>
      <c r="D211" s="25">
        <f t="shared" si="268"/>
        <v>388.60103626943</v>
      </c>
      <c r="E211" s="5">
        <v>772</v>
      </c>
      <c r="F211" s="5">
        <v>780</v>
      </c>
      <c r="H211" s="27">
        <f t="shared" ref="H211" si="278">IF(C211="BUY",(F211-E211)*D211,(E211-F211)*D211)</f>
        <v>3108.80829015544</v>
      </c>
      <c r="I211" s="27" t="str">
        <f t="shared" ref="I211" si="279">IF(G211=0,"0.00",IF(C211="BUY",(G211-F211)*D211,(F211-G211)*D211))</f>
        <v>0.00</v>
      </c>
      <c r="J211" s="27">
        <f t="shared" ref="J211" si="280">I211+H211</f>
        <v>3108.80829015544</v>
      </c>
    </row>
    <row r="212" spans="1:10">
      <c r="A212" s="24">
        <v>45069</v>
      </c>
      <c r="B212" s="5" t="s">
        <v>123</v>
      </c>
      <c r="C212" s="5" t="s">
        <v>16</v>
      </c>
      <c r="D212" s="25">
        <f t="shared" si="268"/>
        <v>209.497206703911</v>
      </c>
      <c r="E212" s="5">
        <v>1432</v>
      </c>
      <c r="F212" s="5">
        <v>1445</v>
      </c>
      <c r="G212" s="5">
        <v>1460</v>
      </c>
      <c r="H212" s="27">
        <f t="shared" ref="H212" si="281">IF(C212="BUY",(F212-E212)*D212,(E212-F212)*D212)</f>
        <v>2723.46368715084</v>
      </c>
      <c r="I212" s="27">
        <f t="shared" ref="I212" si="282">IF(G212=0,"0.00",IF(C212="BUY",(G212-F212)*D212,(F212-G212)*D212))</f>
        <v>3142.45810055866</v>
      </c>
      <c r="J212" s="27">
        <f t="shared" ref="J212" si="283">I212+H212</f>
        <v>5865.9217877095</v>
      </c>
    </row>
    <row r="213" spans="1:10">
      <c r="A213" s="24">
        <v>45068</v>
      </c>
      <c r="B213" s="5" t="s">
        <v>49</v>
      </c>
      <c r="C213" s="5" t="s">
        <v>16</v>
      </c>
      <c r="D213" s="25">
        <f t="shared" si="268"/>
        <v>439.238653001464</v>
      </c>
      <c r="E213" s="5">
        <v>683</v>
      </c>
      <c r="F213" s="5">
        <v>690</v>
      </c>
      <c r="G213" s="5">
        <v>697</v>
      </c>
      <c r="H213" s="27">
        <f t="shared" ref="H213:H214" si="284">IF(C213="BUY",(F213-E213)*D213,(E213-F213)*D213)</f>
        <v>3074.67057101025</v>
      </c>
      <c r="I213" s="27">
        <f t="shared" ref="I213:I214" si="285">IF(G213=0,"0.00",IF(C213="BUY",(G213-F213)*D213,(F213-G213)*D213))</f>
        <v>3074.67057101025</v>
      </c>
      <c r="J213" s="27">
        <f t="shared" ref="J213:J214" si="286">I213+H213</f>
        <v>6149.3411420205</v>
      </c>
    </row>
    <row r="214" spans="1:10">
      <c r="A214" s="24">
        <v>45068</v>
      </c>
      <c r="B214" s="5" t="s">
        <v>133</v>
      </c>
      <c r="C214" s="5" t="s">
        <v>16</v>
      </c>
      <c r="D214" s="25">
        <f t="shared" si="268"/>
        <v>270.27027027027</v>
      </c>
      <c r="E214" s="5">
        <v>1110</v>
      </c>
      <c r="F214" s="5">
        <v>1117</v>
      </c>
      <c r="H214" s="27">
        <f t="shared" si="284"/>
        <v>1891.89189189189</v>
      </c>
      <c r="I214" s="27" t="str">
        <f t="shared" si="285"/>
        <v>0.00</v>
      </c>
      <c r="J214" s="27">
        <f t="shared" si="286"/>
        <v>1891.89189189189</v>
      </c>
    </row>
    <row r="215" spans="1:10">
      <c r="A215" s="24">
        <v>45065</v>
      </c>
      <c r="B215" s="5" t="s">
        <v>85</v>
      </c>
      <c r="C215" s="5" t="s">
        <v>16</v>
      </c>
      <c r="D215" s="25">
        <f t="shared" si="268"/>
        <v>165.745856353591</v>
      </c>
      <c r="E215" s="5">
        <v>1810</v>
      </c>
      <c r="F215" s="5">
        <v>1830</v>
      </c>
      <c r="G215" s="5">
        <v>1850</v>
      </c>
      <c r="H215" s="27">
        <f t="shared" ref="H215:H216" si="287">IF(C215="BUY",(F215-E215)*D215,(E215-F215)*D215)</f>
        <v>3314.91712707182</v>
      </c>
      <c r="I215" s="27">
        <f t="shared" ref="I215:I216" si="288">IF(G215=0,"0.00",IF(C215="BUY",(G215-F215)*D215,(F215-G215)*D215))</f>
        <v>3314.91712707182</v>
      </c>
      <c r="J215" s="27">
        <f t="shared" ref="J215:J216" si="289">I215+H215</f>
        <v>6629.83425414365</v>
      </c>
    </row>
    <row r="216" spans="1:10">
      <c r="A216" s="24">
        <v>45065</v>
      </c>
      <c r="B216" s="5" t="s">
        <v>73</v>
      </c>
      <c r="C216" s="5" t="s">
        <v>16</v>
      </c>
      <c r="D216" s="25">
        <f t="shared" si="268"/>
        <v>398.936170212766</v>
      </c>
      <c r="E216" s="5">
        <v>752</v>
      </c>
      <c r="F216" s="5">
        <v>745</v>
      </c>
      <c r="H216" s="27">
        <f t="shared" si="287"/>
        <v>-2792.55319148936</v>
      </c>
      <c r="I216" s="27" t="str">
        <f t="shared" si="288"/>
        <v>0.00</v>
      </c>
      <c r="J216" s="27">
        <f t="shared" si="289"/>
        <v>-2792.55319148936</v>
      </c>
    </row>
    <row r="217" spans="1:10">
      <c r="A217" s="24">
        <v>45064</v>
      </c>
      <c r="B217" s="5" t="s">
        <v>61</v>
      </c>
      <c r="C217" s="5" t="s">
        <v>16</v>
      </c>
      <c r="D217" s="25">
        <f t="shared" si="268"/>
        <v>199.335548172757</v>
      </c>
      <c r="E217" s="5">
        <v>1505</v>
      </c>
      <c r="F217" s="5">
        <v>1520</v>
      </c>
      <c r="G217" s="5">
        <v>1535</v>
      </c>
      <c r="H217" s="27">
        <f t="shared" ref="H217" si="290">IF(C217="BUY",(F217-E217)*D217,(E217-F217)*D217)</f>
        <v>2990.03322259136</v>
      </c>
      <c r="I217" s="27">
        <f t="shared" ref="I217" si="291">IF(G217=0,"0.00",IF(C217="BUY",(G217-F217)*D217,(F217-G217)*D217))</f>
        <v>2990.03322259136</v>
      </c>
      <c r="J217" s="27">
        <f t="shared" ref="J217" si="292">I217+H217</f>
        <v>5980.06644518272</v>
      </c>
    </row>
    <row r="218" spans="1:10">
      <c r="A218" s="24">
        <v>45063</v>
      </c>
      <c r="B218" s="5" t="s">
        <v>88</v>
      </c>
      <c r="C218" s="5" t="s">
        <v>16</v>
      </c>
      <c r="D218" s="25">
        <f t="shared" si="268"/>
        <v>46.1538461538462</v>
      </c>
      <c r="E218" s="5">
        <v>6500</v>
      </c>
      <c r="F218" s="5">
        <v>6560</v>
      </c>
      <c r="H218" s="27">
        <f t="shared" ref="H218:H219" si="293">IF(C218="BUY",(F218-E218)*D218,(E218-F218)*D218)</f>
        <v>2769.23076923077</v>
      </c>
      <c r="I218" s="27" t="str">
        <f t="shared" ref="I218:I219" si="294">IF(G218=0,"0.00",IF(C218="BUY",(G218-F218)*D218,(F218-G218)*D218))</f>
        <v>0.00</v>
      </c>
      <c r="J218" s="27">
        <f t="shared" ref="J218:J219" si="295">I218+H218</f>
        <v>2769.23076923077</v>
      </c>
    </row>
    <row r="219" spans="1:10">
      <c r="A219" s="24">
        <v>45063</v>
      </c>
      <c r="B219" s="5" t="s">
        <v>123</v>
      </c>
      <c r="C219" s="5" t="s">
        <v>16</v>
      </c>
      <c r="D219" s="25">
        <f t="shared" si="268"/>
        <v>214.132762312634</v>
      </c>
      <c r="E219" s="5">
        <v>1401</v>
      </c>
      <c r="F219" s="5">
        <v>1408</v>
      </c>
      <c r="H219" s="27">
        <f t="shared" si="293"/>
        <v>1498.92933618844</v>
      </c>
      <c r="I219" s="27" t="str">
        <f t="shared" si="294"/>
        <v>0.00</v>
      </c>
      <c r="J219" s="27">
        <f t="shared" si="295"/>
        <v>1498.92933618844</v>
      </c>
    </row>
    <row r="220" spans="1:10">
      <c r="A220" s="24">
        <v>45062</v>
      </c>
      <c r="B220" s="5" t="s">
        <v>72</v>
      </c>
      <c r="C220" s="5" t="s">
        <v>16</v>
      </c>
      <c r="D220" s="25">
        <f t="shared" si="268"/>
        <v>372.670807453416</v>
      </c>
      <c r="E220" s="5">
        <v>805</v>
      </c>
      <c r="F220" s="5">
        <v>815</v>
      </c>
      <c r="H220" s="27">
        <f t="shared" ref="H220:H221" si="296">IF(C220="BUY",(F220-E220)*D220,(E220-F220)*D220)</f>
        <v>3726.70807453416</v>
      </c>
      <c r="I220" s="27" t="str">
        <f t="shared" ref="I220:I221" si="297">IF(G220=0,"0.00",IF(C220="BUY",(G220-F220)*D220,(F220-G220)*D220))</f>
        <v>0.00</v>
      </c>
      <c r="J220" s="27">
        <f t="shared" ref="J220:J221" si="298">I220+H220</f>
        <v>3726.70807453416</v>
      </c>
    </row>
    <row r="221" spans="1:10">
      <c r="A221" s="24">
        <v>45062</v>
      </c>
      <c r="B221" s="5" t="s">
        <v>145</v>
      </c>
      <c r="C221" s="5" t="s">
        <v>16</v>
      </c>
      <c r="D221" s="25">
        <f t="shared" si="268"/>
        <v>449.101796407186</v>
      </c>
      <c r="E221" s="5">
        <v>668</v>
      </c>
      <c r="F221" s="5">
        <v>668</v>
      </c>
      <c r="H221" s="27">
        <f t="shared" si="296"/>
        <v>0</v>
      </c>
      <c r="I221" s="27" t="str">
        <f t="shared" si="297"/>
        <v>0.00</v>
      </c>
      <c r="J221" s="27">
        <f t="shared" si="298"/>
        <v>0</v>
      </c>
    </row>
    <row r="222" spans="1:10">
      <c r="A222" s="24">
        <v>45061</v>
      </c>
      <c r="B222" s="5" t="s">
        <v>53</v>
      </c>
      <c r="C222" s="5" t="s">
        <v>16</v>
      </c>
      <c r="D222" s="25">
        <f t="shared" si="268"/>
        <v>304.568527918782</v>
      </c>
      <c r="E222" s="5">
        <v>985</v>
      </c>
      <c r="F222" s="5">
        <v>995</v>
      </c>
      <c r="G222" s="5">
        <v>1005</v>
      </c>
      <c r="H222" s="27">
        <f t="shared" ref="H222:H223" si="299">IF(C222="BUY",(F222-E222)*D222,(E222-F222)*D222)</f>
        <v>3045.68527918782</v>
      </c>
      <c r="I222" s="27">
        <f t="shared" ref="I222:I223" si="300">IF(G222=0,"0.00",IF(C222="BUY",(G222-F222)*D222,(F222-G222)*D222))</f>
        <v>3045.68527918782</v>
      </c>
      <c r="J222" s="27">
        <f t="shared" ref="J222:J223" si="301">I222+H222</f>
        <v>6091.37055837563</v>
      </c>
    </row>
    <row r="223" spans="1:10">
      <c r="A223" s="24">
        <v>45061</v>
      </c>
      <c r="B223" s="5" t="s">
        <v>146</v>
      </c>
      <c r="C223" s="5" t="s">
        <v>16</v>
      </c>
      <c r="D223" s="25">
        <f t="shared" si="268"/>
        <v>196.078431372549</v>
      </c>
      <c r="E223" s="5">
        <v>1530</v>
      </c>
      <c r="F223" s="5">
        <v>1539</v>
      </c>
      <c r="H223" s="27">
        <f t="shared" si="299"/>
        <v>1764.70588235294</v>
      </c>
      <c r="I223" s="27" t="str">
        <f t="shared" si="300"/>
        <v>0.00</v>
      </c>
      <c r="J223" s="27">
        <f t="shared" si="301"/>
        <v>1764.70588235294</v>
      </c>
    </row>
    <row r="224" spans="1:10">
      <c r="A224" s="24">
        <v>45058</v>
      </c>
      <c r="B224" s="5" t="s">
        <v>147</v>
      </c>
      <c r="C224" s="5" t="s">
        <v>16</v>
      </c>
      <c r="D224" s="25">
        <f t="shared" si="268"/>
        <v>209.497206703911</v>
      </c>
      <c r="E224" s="5">
        <v>1432</v>
      </c>
      <c r="F224" s="5">
        <v>1412</v>
      </c>
      <c r="H224" s="27">
        <f t="shared" ref="H224:H226" si="302">IF(C224="BUY",(F224-E224)*D224,(E224-F224)*D224)</f>
        <v>-4189.94413407821</v>
      </c>
      <c r="I224" s="27" t="str">
        <f t="shared" ref="I224:I226" si="303">IF(G224=0,"0.00",IF(C224="BUY",(G224-F224)*D224,(F224-G224)*D224))</f>
        <v>0.00</v>
      </c>
      <c r="J224" s="27">
        <f t="shared" ref="J224:J226" si="304">I224+H224</f>
        <v>-4189.94413407821</v>
      </c>
    </row>
    <row r="225" spans="1:10">
      <c r="A225" s="24">
        <v>45058</v>
      </c>
      <c r="B225" s="5" t="s">
        <v>56</v>
      </c>
      <c r="C225" s="5" t="s">
        <v>16</v>
      </c>
      <c r="D225" s="25">
        <f t="shared" si="268"/>
        <v>337.078651685393</v>
      </c>
      <c r="E225" s="5">
        <v>890</v>
      </c>
      <c r="F225" s="5">
        <v>899.9</v>
      </c>
      <c r="H225" s="27">
        <f t="shared" si="302"/>
        <v>3337.07865168539</v>
      </c>
      <c r="I225" s="27" t="str">
        <f t="shared" si="303"/>
        <v>0.00</v>
      </c>
      <c r="J225" s="27">
        <f t="shared" si="304"/>
        <v>3337.07865168539</v>
      </c>
    </row>
    <row r="226" spans="1:10">
      <c r="A226" s="24">
        <v>45058</v>
      </c>
      <c r="B226" s="5" t="s">
        <v>72</v>
      </c>
      <c r="C226" s="5" t="s">
        <v>16</v>
      </c>
      <c r="D226" s="25">
        <f t="shared" si="268"/>
        <v>397.350993377483</v>
      </c>
      <c r="E226" s="5">
        <v>755</v>
      </c>
      <c r="F226" s="5">
        <v>765</v>
      </c>
      <c r="G226" s="5">
        <v>775</v>
      </c>
      <c r="H226" s="27">
        <f t="shared" si="302"/>
        <v>3973.50993377483</v>
      </c>
      <c r="I226" s="27">
        <f t="shared" si="303"/>
        <v>3973.50993377483</v>
      </c>
      <c r="J226" s="27">
        <f t="shared" si="304"/>
        <v>7947.01986754967</v>
      </c>
    </row>
    <row r="227" spans="1:10">
      <c r="A227" s="24">
        <v>45057</v>
      </c>
      <c r="B227" s="5" t="s">
        <v>145</v>
      </c>
      <c r="C227" s="5" t="s">
        <v>16</v>
      </c>
      <c r="D227" s="25">
        <f t="shared" ref="D227:D244" si="305">300000/E227</f>
        <v>461.538461538462</v>
      </c>
      <c r="E227" s="5">
        <v>650</v>
      </c>
      <c r="F227" s="5">
        <v>655</v>
      </c>
      <c r="H227" s="27">
        <f t="shared" ref="H227:H228" si="306">IF(C227="BUY",(F227-E227)*D227,(E227-F227)*D227)</f>
        <v>2307.69230769231</v>
      </c>
      <c r="I227" s="27" t="str">
        <f t="shared" ref="I227:I228" si="307">IF(G227=0,"0.00",IF(C227="BUY",(G227-F227)*D227,(F227-G227)*D227))</f>
        <v>0.00</v>
      </c>
      <c r="J227" s="27">
        <f t="shared" ref="J227:J228" si="308">I227+H227</f>
        <v>2307.69230769231</v>
      </c>
    </row>
    <row r="228" spans="1:10">
      <c r="A228" s="24">
        <v>45057</v>
      </c>
      <c r="B228" s="5" t="s">
        <v>123</v>
      </c>
      <c r="C228" s="5" t="s">
        <v>16</v>
      </c>
      <c r="D228" s="25">
        <f t="shared" si="305"/>
        <v>232.558139534884</v>
      </c>
      <c r="E228" s="5">
        <v>1290</v>
      </c>
      <c r="F228" s="5">
        <v>1298</v>
      </c>
      <c r="H228" s="27">
        <f t="shared" si="306"/>
        <v>1860.46511627907</v>
      </c>
      <c r="I228" s="27" t="str">
        <f t="shared" si="307"/>
        <v>0.00</v>
      </c>
      <c r="J228" s="27">
        <f t="shared" si="308"/>
        <v>1860.46511627907</v>
      </c>
    </row>
    <row r="229" spans="1:10">
      <c r="A229" s="24">
        <v>45056</v>
      </c>
      <c r="B229" s="5" t="s">
        <v>148</v>
      </c>
      <c r="C229" s="5" t="s">
        <v>16</v>
      </c>
      <c r="D229" s="25">
        <f t="shared" si="305"/>
        <v>468.75</v>
      </c>
      <c r="E229" s="5">
        <v>640</v>
      </c>
      <c r="F229" s="5">
        <v>647</v>
      </c>
      <c r="H229" s="27">
        <f t="shared" ref="H229:H230" si="309">IF(C229="BUY",(F229-E229)*D229,(E229-F229)*D229)</f>
        <v>3281.25</v>
      </c>
      <c r="I229" s="27" t="str">
        <f t="shared" ref="I229:I230" si="310">IF(G229=0,"0.00",IF(C229="BUY",(G229-F229)*D229,(F229-G229)*D229))</f>
        <v>0.00</v>
      </c>
      <c r="J229" s="27">
        <f t="shared" ref="J229:J230" si="311">I229+H229</f>
        <v>3281.25</v>
      </c>
    </row>
    <row r="230" spans="1:10">
      <c r="A230" s="24">
        <v>45056</v>
      </c>
      <c r="B230" s="5" t="s">
        <v>149</v>
      </c>
      <c r="C230" s="5" t="s">
        <v>16</v>
      </c>
      <c r="D230" s="25">
        <f t="shared" si="305"/>
        <v>218.181818181818</v>
      </c>
      <c r="E230" s="5">
        <v>1375</v>
      </c>
      <c r="F230" s="5">
        <v>1390</v>
      </c>
      <c r="H230" s="27">
        <f t="shared" si="309"/>
        <v>3272.72727272727</v>
      </c>
      <c r="I230" s="27" t="str">
        <f t="shared" si="310"/>
        <v>0.00</v>
      </c>
      <c r="J230" s="27">
        <f t="shared" si="311"/>
        <v>3272.72727272727</v>
      </c>
    </row>
    <row r="231" spans="1:10">
      <c r="A231" s="24">
        <v>45055</v>
      </c>
      <c r="B231" s="5" t="s">
        <v>65</v>
      </c>
      <c r="C231" s="5" t="s">
        <v>16</v>
      </c>
      <c r="D231" s="25">
        <f t="shared" si="305"/>
        <v>993.377483443709</v>
      </c>
      <c r="E231" s="5">
        <v>302</v>
      </c>
      <c r="F231" s="5">
        <v>305.95</v>
      </c>
      <c r="H231" s="27">
        <f t="shared" ref="H231" si="312">IF(C231="BUY",(F231-E231)*D231,(E231-F231)*D231)</f>
        <v>3923.84105960264</v>
      </c>
      <c r="I231" s="27" t="str">
        <f t="shared" ref="I231" si="313">IF(G231=0,"0.00",IF(C231="BUY",(G231-F231)*D231,(F231-G231)*D231))</f>
        <v>0.00</v>
      </c>
      <c r="J231" s="27">
        <f t="shared" ref="J231" si="314">I231+H231</f>
        <v>3923.84105960264</v>
      </c>
    </row>
    <row r="232" spans="1:10">
      <c r="A232" s="24">
        <v>45055</v>
      </c>
      <c r="B232" s="5" t="s">
        <v>150</v>
      </c>
      <c r="C232" s="5" t="s">
        <v>16</v>
      </c>
      <c r="D232" s="25">
        <f t="shared" si="305"/>
        <v>153.688524590164</v>
      </c>
      <c r="E232" s="5">
        <v>1952</v>
      </c>
      <c r="F232" s="5">
        <v>1952</v>
      </c>
      <c r="H232" s="27">
        <f t="shared" ref="H232:H233" si="315">IF(C232="BUY",(F232-E232)*D232,(E232-F232)*D232)</f>
        <v>0</v>
      </c>
      <c r="I232" s="27" t="str">
        <f t="shared" ref="I232:I233" si="316">IF(G232=0,"0.00",IF(C232="BUY",(G232-F232)*D232,(F232-G232)*D232))</f>
        <v>0.00</v>
      </c>
      <c r="J232" s="27">
        <f t="shared" ref="J232:J233" si="317">I232+H232</f>
        <v>0</v>
      </c>
    </row>
    <row r="233" spans="1:10">
      <c r="A233" s="24">
        <v>45054</v>
      </c>
      <c r="B233" s="5" t="s">
        <v>124</v>
      </c>
      <c r="C233" s="5" t="s">
        <v>16</v>
      </c>
      <c r="D233" s="25">
        <f t="shared" si="305"/>
        <v>318.471337579618</v>
      </c>
      <c r="E233" s="5">
        <v>942</v>
      </c>
      <c r="F233" s="5">
        <v>945</v>
      </c>
      <c r="H233" s="27">
        <f t="shared" si="315"/>
        <v>955.414012738854</v>
      </c>
      <c r="I233" s="27" t="str">
        <f t="shared" si="316"/>
        <v>0.00</v>
      </c>
      <c r="J233" s="27">
        <f t="shared" si="317"/>
        <v>955.414012738854</v>
      </c>
    </row>
    <row r="234" spans="1:10">
      <c r="A234" s="24">
        <v>45054</v>
      </c>
      <c r="B234" s="5" t="s">
        <v>136</v>
      </c>
      <c r="C234" s="5" t="s">
        <v>16</v>
      </c>
      <c r="D234" s="25">
        <f t="shared" si="305"/>
        <v>270.27027027027</v>
      </c>
      <c r="E234" s="5">
        <v>1110</v>
      </c>
      <c r="F234" s="5">
        <v>1092</v>
      </c>
      <c r="H234" s="27">
        <f t="shared" ref="H234" si="318">IF(C234="BUY",(F234-E234)*D234,(E234-F234)*D234)</f>
        <v>-4864.86486486487</v>
      </c>
      <c r="I234" s="27" t="str">
        <f t="shared" ref="I234" si="319">IF(G234=0,"0.00",IF(C234="BUY",(G234-F234)*D234,(F234-G234)*D234))</f>
        <v>0.00</v>
      </c>
      <c r="J234" s="27">
        <f t="shared" ref="J234" si="320">I234+H234</f>
        <v>-4864.86486486487</v>
      </c>
    </row>
    <row r="235" spans="1:10">
      <c r="A235" s="24">
        <v>45051</v>
      </c>
      <c r="B235" s="5" t="s">
        <v>134</v>
      </c>
      <c r="C235" s="5" t="s">
        <v>16</v>
      </c>
      <c r="D235" s="25">
        <f t="shared" si="305"/>
        <v>365.853658536585</v>
      </c>
      <c r="E235" s="5">
        <v>820</v>
      </c>
      <c r="F235" s="5">
        <v>830</v>
      </c>
      <c r="H235" s="27">
        <f t="shared" ref="H235:H236" si="321">IF(C235="BUY",(F235-E235)*D235,(E235-F235)*D235)</f>
        <v>3658.53658536585</v>
      </c>
      <c r="I235" s="27" t="str">
        <f t="shared" ref="I235:I236" si="322">IF(G235=0,"0.00",IF(C235="BUY",(G235-F235)*D235,(F235-G235)*D235))</f>
        <v>0.00</v>
      </c>
      <c r="J235" s="27">
        <f t="shared" ref="J235:J236" si="323">I235+H235</f>
        <v>3658.53658536585</v>
      </c>
    </row>
    <row r="236" spans="1:10">
      <c r="A236" s="24">
        <v>45051</v>
      </c>
      <c r="B236" s="5" t="s">
        <v>88</v>
      </c>
      <c r="C236" s="5" t="s">
        <v>16</v>
      </c>
      <c r="D236" s="25">
        <f t="shared" si="305"/>
        <v>54.4959128065395</v>
      </c>
      <c r="E236" s="5">
        <v>5505</v>
      </c>
      <c r="F236" s="5">
        <v>5550</v>
      </c>
      <c r="H236" s="27">
        <f t="shared" si="321"/>
        <v>2452.31607629428</v>
      </c>
      <c r="I236" s="27" t="str">
        <f t="shared" si="322"/>
        <v>0.00</v>
      </c>
      <c r="J236" s="27">
        <f t="shared" si="323"/>
        <v>2452.31607629428</v>
      </c>
    </row>
    <row r="237" spans="1:10">
      <c r="A237" s="24">
        <v>45050</v>
      </c>
      <c r="B237" s="5" t="s">
        <v>134</v>
      </c>
      <c r="C237" s="5" t="s">
        <v>16</v>
      </c>
      <c r="D237" s="25">
        <f t="shared" si="305"/>
        <v>379.266750948167</v>
      </c>
      <c r="E237" s="5">
        <v>791</v>
      </c>
      <c r="F237" s="5">
        <v>798</v>
      </c>
      <c r="H237" s="27">
        <f t="shared" ref="H237:H238" si="324">IF(C237="BUY",(F237-E237)*D237,(E237-F237)*D237)</f>
        <v>2654.86725663717</v>
      </c>
      <c r="I237" s="27" t="str">
        <f t="shared" ref="I237:I238" si="325">IF(G237=0,"0.00",IF(C237="BUY",(G237-F237)*D237,(F237-G237)*D237))</f>
        <v>0.00</v>
      </c>
      <c r="J237" s="27">
        <f t="shared" ref="J237:J238" si="326">I237+H237</f>
        <v>2654.86725663717</v>
      </c>
    </row>
    <row r="238" spans="1:10">
      <c r="A238" s="24">
        <v>45050</v>
      </c>
      <c r="B238" s="5" t="s">
        <v>115</v>
      </c>
      <c r="C238" s="5" t="s">
        <v>16</v>
      </c>
      <c r="D238" s="25">
        <f t="shared" si="305"/>
        <v>539.568345323741</v>
      </c>
      <c r="E238" s="5">
        <v>556</v>
      </c>
      <c r="F238" s="5">
        <v>563</v>
      </c>
      <c r="G238" s="5">
        <v>570</v>
      </c>
      <c r="H238" s="27">
        <f t="shared" si="324"/>
        <v>3776.97841726619</v>
      </c>
      <c r="I238" s="27">
        <f t="shared" si="325"/>
        <v>3776.97841726619</v>
      </c>
      <c r="J238" s="27">
        <f t="shared" si="326"/>
        <v>7553.95683453237</v>
      </c>
    </row>
    <row r="239" spans="1:10">
      <c r="A239" s="24">
        <v>45049</v>
      </c>
      <c r="B239" s="5" t="s">
        <v>83</v>
      </c>
      <c r="C239" s="5" t="s">
        <v>16</v>
      </c>
      <c r="D239" s="25">
        <f t="shared" si="305"/>
        <v>588.235294117647</v>
      </c>
      <c r="E239" s="5">
        <v>510</v>
      </c>
      <c r="F239" s="5">
        <v>514.5</v>
      </c>
      <c r="H239" s="27">
        <f t="shared" ref="H239:H241" si="327">IF(C239="BUY",(F239-E239)*D239,(E239-F239)*D239)</f>
        <v>2647.05882352941</v>
      </c>
      <c r="I239" s="27" t="str">
        <f t="shared" ref="I239:I241" si="328">IF(G239=0,"0.00",IF(C239="BUY",(G239-F239)*D239,(F239-G239)*D239))</f>
        <v>0.00</v>
      </c>
      <c r="J239" s="27">
        <f t="shared" ref="J239:J241" si="329">I239+H239</f>
        <v>2647.05882352941</v>
      </c>
    </row>
    <row r="240" spans="1:10">
      <c r="A240" s="24">
        <v>45048</v>
      </c>
      <c r="B240" s="5" t="s">
        <v>62</v>
      </c>
      <c r="C240" s="5" t="s">
        <v>16</v>
      </c>
      <c r="D240" s="25">
        <f t="shared" si="305"/>
        <v>582.52427184466</v>
      </c>
      <c r="E240" s="5">
        <v>515</v>
      </c>
      <c r="F240" s="5">
        <v>515</v>
      </c>
      <c r="H240" s="27">
        <f t="shared" si="327"/>
        <v>0</v>
      </c>
      <c r="I240" s="27" t="str">
        <f t="shared" si="328"/>
        <v>0.00</v>
      </c>
      <c r="J240" s="27">
        <f t="shared" si="329"/>
        <v>0</v>
      </c>
    </row>
    <row r="241" spans="1:10">
      <c r="A241" s="24">
        <v>45048</v>
      </c>
      <c r="B241" s="5" t="s">
        <v>78</v>
      </c>
      <c r="C241" s="5" t="s">
        <v>16</v>
      </c>
      <c r="D241" s="25">
        <f t="shared" si="305"/>
        <v>214.285714285714</v>
      </c>
      <c r="E241" s="5">
        <v>1400</v>
      </c>
      <c r="F241" s="5">
        <v>1414</v>
      </c>
      <c r="H241" s="27">
        <f t="shared" si="327"/>
        <v>3000</v>
      </c>
      <c r="I241" s="27" t="str">
        <f t="shared" si="328"/>
        <v>0.00</v>
      </c>
      <c r="J241" s="27">
        <f t="shared" si="329"/>
        <v>3000</v>
      </c>
    </row>
    <row r="242" spans="1:10">
      <c r="A242" s="24">
        <v>45044</v>
      </c>
      <c r="B242" s="5" t="s">
        <v>103</v>
      </c>
      <c r="C242" s="5" t="s">
        <v>16</v>
      </c>
      <c r="D242" s="25">
        <f t="shared" si="305"/>
        <v>802.139037433155</v>
      </c>
      <c r="E242" s="5">
        <v>374</v>
      </c>
      <c r="F242" s="5">
        <v>369</v>
      </c>
      <c r="H242" s="27">
        <f t="shared" ref="H242:H244" si="330">IF(C242="BUY",(F242-E242)*D242,(E242-F242)*D242)</f>
        <v>-4010.69518716578</v>
      </c>
      <c r="I242" s="27" t="str">
        <f t="shared" ref="I242:I244" si="331">IF(G242=0,"0.00",IF(C242="BUY",(G242-F242)*D242,(F242-G242)*D242))</f>
        <v>0.00</v>
      </c>
      <c r="J242" s="27">
        <f t="shared" ref="J242:J244" si="332">I242+H242</f>
        <v>-4010.69518716578</v>
      </c>
    </row>
    <row r="243" spans="1:10">
      <c r="A243" s="24">
        <v>45044</v>
      </c>
      <c r="B243" s="5" t="s">
        <v>151</v>
      </c>
      <c r="C243" s="5" t="s">
        <v>16</v>
      </c>
      <c r="D243" s="25">
        <f t="shared" si="305"/>
        <v>800</v>
      </c>
      <c r="E243" s="5">
        <v>375</v>
      </c>
      <c r="F243" s="5">
        <v>378</v>
      </c>
      <c r="H243" s="27">
        <f t="shared" si="330"/>
        <v>2400</v>
      </c>
      <c r="I243" s="27" t="str">
        <f t="shared" si="331"/>
        <v>0.00</v>
      </c>
      <c r="J243" s="27">
        <f t="shared" si="332"/>
        <v>2400</v>
      </c>
    </row>
    <row r="244" spans="1:10">
      <c r="A244" s="24">
        <v>45044</v>
      </c>
      <c r="B244" s="5" t="s">
        <v>146</v>
      </c>
      <c r="C244" s="5" t="s">
        <v>16</v>
      </c>
      <c r="D244" s="25">
        <f t="shared" si="305"/>
        <v>208.333333333333</v>
      </c>
      <c r="E244" s="5">
        <v>1440</v>
      </c>
      <c r="F244" s="5">
        <v>1455</v>
      </c>
      <c r="H244" s="27">
        <f t="shared" si="330"/>
        <v>3125</v>
      </c>
      <c r="I244" s="27" t="str">
        <f t="shared" si="331"/>
        <v>0.00</v>
      </c>
      <c r="J244" s="27">
        <f t="shared" si="332"/>
        <v>3125</v>
      </c>
    </row>
    <row r="245" spans="1:10">
      <c r="A245" s="24">
        <v>45043</v>
      </c>
      <c r="B245" s="5" t="s">
        <v>84</v>
      </c>
      <c r="C245" s="5" t="s">
        <v>16</v>
      </c>
      <c r="D245" s="25">
        <f t="shared" ref="D245:D253" si="333">300000/E245</f>
        <v>375</v>
      </c>
      <c r="E245" s="5">
        <v>800</v>
      </c>
      <c r="F245" s="5">
        <v>810</v>
      </c>
      <c r="G245" s="5">
        <v>820</v>
      </c>
      <c r="H245" s="27">
        <f t="shared" ref="H245:H246" si="334">IF(C245="BUY",(F245-E245)*D245,(E245-F245)*D245)</f>
        <v>3750</v>
      </c>
      <c r="I245" s="27">
        <f t="shared" ref="I245:I246" si="335">IF(G245=0,"0.00",IF(C245="BUY",(G245-F245)*D245,(F245-G245)*D245))</f>
        <v>3750</v>
      </c>
      <c r="J245" s="27">
        <f t="shared" ref="J245:J246" si="336">I245+H245</f>
        <v>7500</v>
      </c>
    </row>
    <row r="246" spans="1:10">
      <c r="A246" s="24">
        <v>45043</v>
      </c>
      <c r="B246" s="5" t="s">
        <v>85</v>
      </c>
      <c r="C246" s="5" t="s">
        <v>16</v>
      </c>
      <c r="D246" s="25">
        <f t="shared" si="333"/>
        <v>174.216027874564</v>
      </c>
      <c r="E246" s="5">
        <v>1722</v>
      </c>
      <c r="F246" s="5">
        <v>1740</v>
      </c>
      <c r="G246" s="5">
        <v>1760</v>
      </c>
      <c r="H246" s="27">
        <f t="shared" si="334"/>
        <v>3135.88850174216</v>
      </c>
      <c r="I246" s="27">
        <f t="shared" si="335"/>
        <v>3484.32055749129</v>
      </c>
      <c r="J246" s="27">
        <f t="shared" si="336"/>
        <v>6620.20905923345</v>
      </c>
    </row>
    <row r="247" spans="1:10">
      <c r="A247" s="24">
        <v>45042</v>
      </c>
      <c r="B247" s="5" t="s">
        <v>56</v>
      </c>
      <c r="C247" s="5" t="s">
        <v>16</v>
      </c>
      <c r="D247" s="25">
        <f t="shared" si="333"/>
        <v>340.136054421769</v>
      </c>
      <c r="E247" s="5">
        <v>882</v>
      </c>
      <c r="F247" s="5">
        <v>892</v>
      </c>
      <c r="H247" s="27">
        <f t="shared" ref="H247:H248" si="337">IF(C247="BUY",(F247-E247)*D247,(E247-F247)*D247)</f>
        <v>3401.36054421769</v>
      </c>
      <c r="I247" s="27" t="str">
        <f t="shared" ref="I247:I248" si="338">IF(G247=0,"0.00",IF(C247="BUY",(G247-F247)*D247,(F247-G247)*D247))</f>
        <v>0.00</v>
      </c>
      <c r="J247" s="27">
        <f t="shared" ref="J247:J248" si="339">I247+H247</f>
        <v>3401.36054421769</v>
      </c>
    </row>
    <row r="248" spans="1:10">
      <c r="A248" s="24">
        <v>45042</v>
      </c>
      <c r="B248" s="5" t="s">
        <v>62</v>
      </c>
      <c r="C248" s="5" t="s">
        <v>16</v>
      </c>
      <c r="D248" s="25">
        <f t="shared" si="333"/>
        <v>587.084148727984</v>
      </c>
      <c r="E248" s="5">
        <v>511</v>
      </c>
      <c r="F248" s="5">
        <v>516</v>
      </c>
      <c r="H248" s="27">
        <f t="shared" si="337"/>
        <v>2935.42074363992</v>
      </c>
      <c r="I248" s="27" t="str">
        <f t="shared" si="338"/>
        <v>0.00</v>
      </c>
      <c r="J248" s="27">
        <f t="shared" si="339"/>
        <v>2935.42074363992</v>
      </c>
    </row>
    <row r="249" spans="1:10">
      <c r="A249" s="24">
        <v>45041</v>
      </c>
      <c r="B249" s="5" t="s">
        <v>140</v>
      </c>
      <c r="C249" s="5" t="s">
        <v>16</v>
      </c>
      <c r="D249" s="25">
        <f t="shared" si="333"/>
        <v>110.294117647059</v>
      </c>
      <c r="E249" s="5">
        <v>2720</v>
      </c>
      <c r="F249" s="5">
        <v>2730</v>
      </c>
      <c r="H249" s="27">
        <f t="shared" ref="H249:H253" si="340">IF(C249="BUY",(F249-E249)*D249,(E249-F249)*D249)</f>
        <v>1102.94117647059</v>
      </c>
      <c r="I249" s="27" t="str">
        <f t="shared" ref="I249:I253" si="341">IF(G249=0,"0.00",IF(C249="BUY",(G249-F249)*D249,(F249-G249)*D249))</f>
        <v>0.00</v>
      </c>
      <c r="J249" s="27">
        <f t="shared" ref="J249:J253" si="342">I249+H249</f>
        <v>1102.94117647059</v>
      </c>
    </row>
    <row r="250" spans="1:10">
      <c r="A250" s="24">
        <v>45041</v>
      </c>
      <c r="B250" s="5" t="s">
        <v>152</v>
      </c>
      <c r="C250" s="5" t="s">
        <v>16</v>
      </c>
      <c r="D250" s="25">
        <f t="shared" si="333"/>
        <v>495.049504950495</v>
      </c>
      <c r="E250" s="5">
        <v>606</v>
      </c>
      <c r="F250" s="5">
        <v>598.5</v>
      </c>
      <c r="H250" s="27">
        <f t="shared" si="340"/>
        <v>-3712.87128712871</v>
      </c>
      <c r="I250" s="27" t="str">
        <f t="shared" si="341"/>
        <v>0.00</v>
      </c>
      <c r="J250" s="27">
        <f t="shared" si="342"/>
        <v>-3712.87128712871</v>
      </c>
    </row>
    <row r="251" spans="1:10">
      <c r="A251" s="24">
        <v>45040</v>
      </c>
      <c r="B251" s="5" t="s">
        <v>56</v>
      </c>
      <c r="C251" s="5" t="s">
        <v>16</v>
      </c>
      <c r="D251" s="25">
        <f t="shared" si="333"/>
        <v>324.324324324324</v>
      </c>
      <c r="E251" s="5">
        <v>925</v>
      </c>
      <c r="F251" s="5">
        <v>932</v>
      </c>
      <c r="H251" s="27">
        <f t="shared" si="340"/>
        <v>2270.27027027027</v>
      </c>
      <c r="I251" s="27" t="str">
        <f t="shared" si="341"/>
        <v>0.00</v>
      </c>
      <c r="J251" s="27">
        <f t="shared" si="342"/>
        <v>2270.27027027027</v>
      </c>
    </row>
    <row r="252" spans="1:10">
      <c r="A252" s="24">
        <v>45040</v>
      </c>
      <c r="B252" s="5" t="s">
        <v>84</v>
      </c>
      <c r="C252" s="5" t="s">
        <v>16</v>
      </c>
      <c r="D252" s="25">
        <f t="shared" si="333"/>
        <v>387.096774193548</v>
      </c>
      <c r="E252" s="5">
        <v>775</v>
      </c>
      <c r="F252" s="5">
        <v>782</v>
      </c>
      <c r="G252" s="5">
        <v>790</v>
      </c>
      <c r="H252" s="27">
        <f t="shared" si="340"/>
        <v>2709.67741935484</v>
      </c>
      <c r="I252" s="27">
        <f t="shared" si="341"/>
        <v>3096.77419354839</v>
      </c>
      <c r="J252" s="27">
        <f t="shared" si="342"/>
        <v>5806.45161290323</v>
      </c>
    </row>
    <row r="253" spans="1:10">
      <c r="A253" s="24">
        <v>45040</v>
      </c>
      <c r="B253" s="5" t="s">
        <v>130</v>
      </c>
      <c r="C253" s="5" t="s">
        <v>16</v>
      </c>
      <c r="D253" s="25">
        <f t="shared" si="333"/>
        <v>104.895104895105</v>
      </c>
      <c r="E253" s="5">
        <v>2860</v>
      </c>
      <c r="F253" s="5">
        <v>2860</v>
      </c>
      <c r="H253" s="27">
        <f t="shared" si="340"/>
        <v>0</v>
      </c>
      <c r="I253" s="27" t="str">
        <f t="shared" si="341"/>
        <v>0.00</v>
      </c>
      <c r="J253" s="27">
        <f t="shared" si="342"/>
        <v>0</v>
      </c>
    </row>
    <row r="254" spans="1:10">
      <c r="A254" s="24">
        <v>45037</v>
      </c>
      <c r="B254" s="5" t="s">
        <v>37</v>
      </c>
      <c r="C254" s="5" t="s">
        <v>16</v>
      </c>
      <c r="D254" s="25">
        <f t="shared" ref="D254:D311" si="343">300000/E254</f>
        <v>214.285714285714</v>
      </c>
      <c r="E254" s="5">
        <v>1400</v>
      </c>
      <c r="F254" s="5">
        <v>1400</v>
      </c>
      <c r="H254" s="27">
        <f t="shared" ref="H254:H255" si="344">IF(C254="BUY",(F254-E254)*D254,(E254-F254)*D254)</f>
        <v>0</v>
      </c>
      <c r="I254" s="27" t="str">
        <f t="shared" ref="I254:I255" si="345">IF(G254=0,"0.00",IF(C254="BUY",(G254-F254)*D254,(F254-G254)*D254))</f>
        <v>0.00</v>
      </c>
      <c r="J254" s="27">
        <f t="shared" ref="J254:J255" si="346">I254+H254</f>
        <v>0</v>
      </c>
    </row>
    <row r="255" spans="1:10">
      <c r="A255" s="24">
        <v>45037</v>
      </c>
      <c r="B255" s="5" t="s">
        <v>42</v>
      </c>
      <c r="C255" s="5" t="s">
        <v>16</v>
      </c>
      <c r="D255" s="25">
        <f t="shared" si="343"/>
        <v>508.474576271186</v>
      </c>
      <c r="E255" s="5">
        <v>590</v>
      </c>
      <c r="F255" s="5">
        <v>595</v>
      </c>
      <c r="H255" s="27">
        <f t="shared" si="344"/>
        <v>2542.37288135593</v>
      </c>
      <c r="I255" s="27" t="str">
        <f t="shared" si="345"/>
        <v>0.00</v>
      </c>
      <c r="J255" s="27">
        <f t="shared" si="346"/>
        <v>2542.37288135593</v>
      </c>
    </row>
    <row r="256" spans="1:10">
      <c r="A256" s="24">
        <v>45036</v>
      </c>
      <c r="B256" s="5" t="s">
        <v>80</v>
      </c>
      <c r="C256" s="5" t="s">
        <v>16</v>
      </c>
      <c r="D256" s="25">
        <f t="shared" si="343"/>
        <v>308.641975308642</v>
      </c>
      <c r="E256" s="5">
        <v>972</v>
      </c>
      <c r="F256" s="5">
        <v>982</v>
      </c>
      <c r="H256" s="27">
        <f t="shared" ref="H256:H257" si="347">IF(C256="BUY",(F256-E256)*D256,(E256-F256)*D256)</f>
        <v>3086.41975308642</v>
      </c>
      <c r="I256" s="27" t="str">
        <f t="shared" ref="I256:I257" si="348">IF(G256=0,"0.00",IF(C256="BUY",(G256-F256)*D256,(F256-G256)*D256))</f>
        <v>0.00</v>
      </c>
      <c r="J256" s="27">
        <f t="shared" ref="J256:J257" si="349">I256+H256</f>
        <v>3086.41975308642</v>
      </c>
    </row>
    <row r="257" spans="1:10">
      <c r="A257" s="24">
        <v>45036</v>
      </c>
      <c r="B257" s="5" t="s">
        <v>115</v>
      </c>
      <c r="C257" s="5" t="s">
        <v>16</v>
      </c>
      <c r="D257" s="25">
        <f t="shared" si="343"/>
        <v>530.973451327434</v>
      </c>
      <c r="E257" s="5">
        <v>565</v>
      </c>
      <c r="F257" s="5">
        <v>560</v>
      </c>
      <c r="H257" s="27">
        <f t="shared" si="347"/>
        <v>-2654.86725663717</v>
      </c>
      <c r="I257" s="27" t="str">
        <f t="shared" si="348"/>
        <v>0.00</v>
      </c>
      <c r="J257" s="27">
        <f t="shared" si="349"/>
        <v>-2654.86725663717</v>
      </c>
    </row>
    <row r="258" spans="1:10">
      <c r="A258" s="24">
        <v>45034</v>
      </c>
      <c r="B258" s="5" t="s">
        <v>89</v>
      </c>
      <c r="C258" s="5" t="s">
        <v>16</v>
      </c>
      <c r="D258" s="25">
        <f t="shared" si="343"/>
        <v>368.098159509202</v>
      </c>
      <c r="E258" s="5">
        <v>815</v>
      </c>
      <c r="F258" s="5">
        <v>823</v>
      </c>
      <c r="H258" s="27">
        <f t="shared" ref="H258:H259" si="350">IF(C258="BUY",(F258-E258)*D258,(E258-F258)*D258)</f>
        <v>2944.78527607362</v>
      </c>
      <c r="I258" s="27" t="str">
        <f t="shared" ref="I258:I259" si="351">IF(G258=0,"0.00",IF(C258="BUY",(G258-F258)*D258,(F258-G258)*D258))</f>
        <v>0.00</v>
      </c>
      <c r="J258" s="27">
        <f t="shared" ref="J258:J259" si="352">I258+H258</f>
        <v>2944.78527607362</v>
      </c>
    </row>
    <row r="259" spans="1:10">
      <c r="A259" s="24">
        <v>45033</v>
      </c>
      <c r="B259" s="5" t="s">
        <v>83</v>
      </c>
      <c r="C259" s="5" t="s">
        <v>16</v>
      </c>
      <c r="D259" s="25">
        <f t="shared" si="343"/>
        <v>635.593220338983</v>
      </c>
      <c r="E259" s="5">
        <v>472</v>
      </c>
      <c r="F259" s="5">
        <v>477</v>
      </c>
      <c r="G259" s="5">
        <v>482</v>
      </c>
      <c r="H259" s="27">
        <f t="shared" si="350"/>
        <v>3177.96610169492</v>
      </c>
      <c r="I259" s="27">
        <f t="shared" si="351"/>
        <v>3177.96610169492</v>
      </c>
      <c r="J259" s="27">
        <f t="shared" si="352"/>
        <v>6355.93220338983</v>
      </c>
    </row>
    <row r="260" spans="1:10">
      <c r="A260" s="24">
        <v>45033</v>
      </c>
      <c r="B260" s="5" t="s">
        <v>91</v>
      </c>
      <c r="C260" s="5" t="s">
        <v>16</v>
      </c>
      <c r="D260" s="25">
        <f t="shared" si="343"/>
        <v>416.666666666667</v>
      </c>
      <c r="E260" s="5">
        <v>720</v>
      </c>
      <c r="F260" s="5">
        <v>730</v>
      </c>
      <c r="H260" s="27">
        <f t="shared" ref="H260" si="353">IF(C260="BUY",(F260-E260)*D260,(E260-F260)*D260)</f>
        <v>4166.66666666667</v>
      </c>
      <c r="I260" s="27" t="str">
        <f t="shared" ref="I260" si="354">IF(G260=0,"0.00",IF(C260="BUY",(G260-F260)*D260,(F260-G260)*D260))</f>
        <v>0.00</v>
      </c>
      <c r="J260" s="27">
        <f t="shared" ref="J260" si="355">I260+H260</f>
        <v>4166.66666666667</v>
      </c>
    </row>
    <row r="261" spans="1:10">
      <c r="A261" s="24">
        <v>45029</v>
      </c>
      <c r="B261" s="5" t="s">
        <v>153</v>
      </c>
      <c r="C261" s="5" t="s">
        <v>16</v>
      </c>
      <c r="D261" s="25">
        <f t="shared" si="343"/>
        <v>537.634408602151</v>
      </c>
      <c r="E261" s="5">
        <v>558</v>
      </c>
      <c r="F261" s="5">
        <v>564</v>
      </c>
      <c r="G261" s="5">
        <v>570</v>
      </c>
      <c r="H261" s="27">
        <f t="shared" ref="H261:H262" si="356">IF(C261="BUY",(F261-E261)*D261,(E261-F261)*D261)</f>
        <v>3225.8064516129</v>
      </c>
      <c r="I261" s="27">
        <f t="shared" ref="I261:I262" si="357">IF(G261=0,"0.00",IF(C261="BUY",(G261-F261)*D261,(F261-G261)*D261))</f>
        <v>3225.8064516129</v>
      </c>
      <c r="J261" s="27">
        <f t="shared" ref="J261:J262" si="358">I261+H261</f>
        <v>6451.61290322581</v>
      </c>
    </row>
    <row r="262" spans="1:10">
      <c r="A262" s="24">
        <v>45029</v>
      </c>
      <c r="B262" s="5" t="s">
        <v>42</v>
      </c>
      <c r="C262" s="5" t="s">
        <v>16</v>
      </c>
      <c r="D262" s="25">
        <f t="shared" si="343"/>
        <v>522.648083623693</v>
      </c>
      <c r="E262" s="5">
        <v>574</v>
      </c>
      <c r="F262" s="5">
        <v>577</v>
      </c>
      <c r="H262" s="27">
        <f t="shared" si="356"/>
        <v>1567.94425087108</v>
      </c>
      <c r="I262" s="27" t="str">
        <f t="shared" si="357"/>
        <v>0.00</v>
      </c>
      <c r="J262" s="27">
        <f t="shared" si="358"/>
        <v>1567.94425087108</v>
      </c>
    </row>
    <row r="263" spans="1:10">
      <c r="A263" s="24">
        <v>45028</v>
      </c>
      <c r="B263" s="5" t="s">
        <v>91</v>
      </c>
      <c r="C263" s="5" t="s">
        <v>16</v>
      </c>
      <c r="D263" s="25">
        <f t="shared" si="343"/>
        <v>418.994413407821</v>
      </c>
      <c r="E263" s="5">
        <v>716</v>
      </c>
      <c r="F263" s="5">
        <v>724</v>
      </c>
      <c r="G263" s="5">
        <v>732</v>
      </c>
      <c r="H263" s="27">
        <f t="shared" ref="H263" si="359">IF(C263="BUY",(F263-E263)*D263,(E263-F263)*D263)</f>
        <v>3351.95530726257</v>
      </c>
      <c r="I263" s="27">
        <f t="shared" ref="I263" si="360">IF(G263=0,"0.00",IF(C263="BUY",(G263-F263)*D263,(F263-G263)*D263))</f>
        <v>3351.95530726257</v>
      </c>
      <c r="J263" s="27">
        <f t="shared" ref="J263" si="361">I263+H263</f>
        <v>6703.91061452514</v>
      </c>
    </row>
    <row r="264" spans="1:10">
      <c r="A264" s="24">
        <v>45027</v>
      </c>
      <c r="B264" s="5" t="s">
        <v>102</v>
      </c>
      <c r="C264" s="5" t="s">
        <v>16</v>
      </c>
      <c r="D264" s="25">
        <f t="shared" si="343"/>
        <v>595.238095238095</v>
      </c>
      <c r="E264" s="5">
        <v>504</v>
      </c>
      <c r="F264" s="5">
        <v>510</v>
      </c>
      <c r="G264" s="5">
        <v>515</v>
      </c>
      <c r="H264" s="27">
        <f t="shared" ref="H264" si="362">IF(C264="BUY",(F264-E264)*D264,(E264-F264)*D264)</f>
        <v>3571.42857142857</v>
      </c>
      <c r="I264" s="27">
        <f t="shared" ref="I264" si="363">IF(G264=0,"0.00",IF(C264="BUY",(G264-F264)*D264,(F264-G264)*D264))</f>
        <v>2976.19047619048</v>
      </c>
      <c r="J264" s="27">
        <f t="shared" ref="J264" si="364">I264+H264</f>
        <v>6547.61904761905</v>
      </c>
    </row>
    <row r="265" spans="1:10">
      <c r="A265" s="24">
        <v>45027</v>
      </c>
      <c r="B265" s="5" t="s">
        <v>89</v>
      </c>
      <c r="C265" s="5" t="s">
        <v>16</v>
      </c>
      <c r="D265" s="25">
        <f t="shared" si="343"/>
        <v>340.136054421769</v>
      </c>
      <c r="E265" s="5">
        <v>882</v>
      </c>
      <c r="F265" s="5">
        <v>890</v>
      </c>
      <c r="G265" s="5">
        <v>900</v>
      </c>
      <c r="H265" s="27">
        <f t="shared" ref="H265" si="365">IF(C265="BUY",(F265-E265)*D265,(E265-F265)*D265)</f>
        <v>2721.08843537415</v>
      </c>
      <c r="I265" s="27">
        <f t="shared" ref="I265" si="366">IF(G265=0,"0.00",IF(C265="BUY",(G265-F265)*D265,(F265-G265)*D265))</f>
        <v>3401.36054421769</v>
      </c>
      <c r="J265" s="27">
        <f t="shared" ref="J265" si="367">I265+H265</f>
        <v>6122.44897959184</v>
      </c>
    </row>
    <row r="266" spans="1:10">
      <c r="A266" s="24">
        <v>45026</v>
      </c>
      <c r="B266" s="5" t="s">
        <v>89</v>
      </c>
      <c r="C266" s="5" t="s">
        <v>16</v>
      </c>
      <c r="D266" s="25">
        <f t="shared" si="343"/>
        <v>346.820809248555</v>
      </c>
      <c r="E266" s="5">
        <v>865</v>
      </c>
      <c r="F266" s="5">
        <v>875</v>
      </c>
      <c r="H266" s="27">
        <f t="shared" ref="H266" si="368">IF(C266="BUY",(F266-E266)*D266,(E266-F266)*D266)</f>
        <v>3468.20809248555</v>
      </c>
      <c r="I266" s="27" t="str">
        <f t="shared" ref="I266" si="369">IF(G266=0,"0.00",IF(C266="BUY",(G266-F266)*D266,(F266-G266)*D266))</f>
        <v>0.00</v>
      </c>
      <c r="J266" s="27">
        <f t="shared" ref="J266" si="370">I266+H266</f>
        <v>3468.20809248555</v>
      </c>
    </row>
    <row r="267" spans="1:10">
      <c r="A267" s="24">
        <v>45022</v>
      </c>
      <c r="B267" s="5" t="s">
        <v>134</v>
      </c>
      <c r="C267" s="5" t="s">
        <v>16</v>
      </c>
      <c r="D267" s="25">
        <f t="shared" si="343"/>
        <v>425.531914893617</v>
      </c>
      <c r="E267" s="5">
        <v>705</v>
      </c>
      <c r="F267" s="5">
        <v>712</v>
      </c>
      <c r="G267" s="5">
        <v>720</v>
      </c>
      <c r="H267" s="27">
        <f t="shared" ref="H267:H268" si="371">IF(C267="BUY",(F267-E267)*D267,(E267-F267)*D267)</f>
        <v>2978.72340425532</v>
      </c>
      <c r="I267" s="27">
        <f t="shared" ref="I267:I268" si="372">IF(G267=0,"0.00",IF(C267="BUY",(G267-F267)*D267,(F267-G267)*D267))</f>
        <v>3404.25531914894</v>
      </c>
      <c r="J267" s="27">
        <f t="shared" ref="J267:J268" si="373">I267+H267</f>
        <v>6382.97872340426</v>
      </c>
    </row>
    <row r="268" spans="1:10">
      <c r="A268" s="24">
        <v>45022</v>
      </c>
      <c r="B268" s="5" t="s">
        <v>91</v>
      </c>
      <c r="C268" s="5" t="s">
        <v>16</v>
      </c>
      <c r="D268" s="25">
        <f t="shared" si="343"/>
        <v>463.678516228748</v>
      </c>
      <c r="E268" s="5">
        <v>647</v>
      </c>
      <c r="F268" s="5">
        <v>655</v>
      </c>
      <c r="G268" s="5">
        <v>662</v>
      </c>
      <c r="H268" s="27">
        <f t="shared" si="371"/>
        <v>3709.42812982998</v>
      </c>
      <c r="I268" s="27">
        <f t="shared" si="372"/>
        <v>3245.74961360124</v>
      </c>
      <c r="J268" s="27">
        <f t="shared" si="373"/>
        <v>6955.17774343122</v>
      </c>
    </row>
    <row r="269" spans="1:10">
      <c r="A269" s="24">
        <v>45021</v>
      </c>
      <c r="B269" s="5" t="s">
        <v>137</v>
      </c>
      <c r="C269" s="5" t="s">
        <v>16</v>
      </c>
      <c r="D269" s="25">
        <f t="shared" si="343"/>
        <v>370.37037037037</v>
      </c>
      <c r="E269" s="5">
        <v>810</v>
      </c>
      <c r="F269" s="5">
        <v>820</v>
      </c>
      <c r="H269" s="27">
        <f t="shared" ref="H269" si="374">IF(C269="BUY",(F269-E269)*D269,(E269-F269)*D269)</f>
        <v>3703.7037037037</v>
      </c>
      <c r="I269" s="27" t="str">
        <f t="shared" ref="I269" si="375">IF(G269=0,"0.00",IF(C269="BUY",(G269-F269)*D269,(F269-G269)*D269))</f>
        <v>0.00</v>
      </c>
      <c r="J269" s="27">
        <f t="shared" ref="J269" si="376">I269+H269</f>
        <v>3703.7037037037</v>
      </c>
    </row>
    <row r="270" spans="1:10">
      <c r="A270" s="24">
        <v>45019</v>
      </c>
      <c r="B270" s="5" t="s">
        <v>42</v>
      </c>
      <c r="C270" s="5" t="s">
        <v>16</v>
      </c>
      <c r="D270" s="25">
        <f t="shared" si="343"/>
        <v>545.454545454545</v>
      </c>
      <c r="E270" s="5">
        <v>550</v>
      </c>
      <c r="F270" s="5">
        <v>557</v>
      </c>
      <c r="G270" s="5">
        <v>565</v>
      </c>
      <c r="H270" s="27">
        <f t="shared" ref="H270:H271" si="377">IF(C270="BUY",(F270-E270)*D270,(E270-F270)*D270)</f>
        <v>3818.18181818182</v>
      </c>
      <c r="I270" s="27">
        <f t="shared" ref="I270:I271" si="378">IF(G270=0,"0.00",IF(C270="BUY",(G270-F270)*D270,(F270-G270)*D270))</f>
        <v>4363.63636363636</v>
      </c>
      <c r="J270" s="27">
        <f t="shared" ref="J270:J271" si="379">I270+H270</f>
        <v>8181.81818181818</v>
      </c>
    </row>
    <row r="271" spans="1:10">
      <c r="A271" s="24">
        <v>45019</v>
      </c>
      <c r="B271" s="5" t="s">
        <v>130</v>
      </c>
      <c r="C271" s="5" t="s">
        <v>16</v>
      </c>
      <c r="D271" s="25">
        <f t="shared" si="343"/>
        <v>115.384615384615</v>
      </c>
      <c r="E271" s="5">
        <v>2600</v>
      </c>
      <c r="F271" s="5">
        <v>2610</v>
      </c>
      <c r="H271" s="27">
        <f t="shared" si="377"/>
        <v>1153.84615384615</v>
      </c>
      <c r="I271" s="27" t="str">
        <f t="shared" si="378"/>
        <v>0.00</v>
      </c>
      <c r="J271" s="27">
        <f t="shared" si="379"/>
        <v>1153.84615384615</v>
      </c>
    </row>
    <row r="272" spans="1:10">
      <c r="A272" s="24">
        <v>45016</v>
      </c>
      <c r="B272" s="5" t="s">
        <v>49</v>
      </c>
      <c r="C272" s="5" t="s">
        <v>16</v>
      </c>
      <c r="D272" s="25">
        <f t="shared" si="343"/>
        <v>474.683544303797</v>
      </c>
      <c r="E272" s="5">
        <v>632</v>
      </c>
      <c r="F272" s="5">
        <v>637.4</v>
      </c>
      <c r="H272" s="27">
        <f t="shared" ref="H272" si="380">IF(C272="BUY",(F272-E272)*D272,(E272-F272)*D272)</f>
        <v>2563.2911392405</v>
      </c>
      <c r="I272" s="27" t="str">
        <f t="shared" ref="I272" si="381">IF(G272=0,"0.00",IF(C272="BUY",(G272-F272)*D272,(F272-G272)*D272))</f>
        <v>0.00</v>
      </c>
      <c r="J272" s="27">
        <f t="shared" ref="J272" si="382">I272+H272</f>
        <v>2563.2911392405</v>
      </c>
    </row>
    <row r="273" spans="1:10">
      <c r="A273" s="24">
        <v>45014</v>
      </c>
      <c r="B273" s="5" t="s">
        <v>78</v>
      </c>
      <c r="C273" s="5" t="s">
        <v>16</v>
      </c>
      <c r="D273" s="25">
        <f t="shared" si="343"/>
        <v>184.956843403206</v>
      </c>
      <c r="E273" s="5">
        <v>1622</v>
      </c>
      <c r="F273" s="5">
        <v>1638</v>
      </c>
      <c r="H273" s="27">
        <f t="shared" ref="H273:H274" si="383">IF(C273="BUY",(F273-E273)*D273,(E273-F273)*D273)</f>
        <v>2959.30949445129</v>
      </c>
      <c r="I273" s="27" t="str">
        <f t="shared" ref="I273:I274" si="384">IF(G273=0,"0.00",IF(C273="BUY",(G273-F273)*D273,(F273-G273)*D273))</f>
        <v>0.00</v>
      </c>
      <c r="J273" s="27">
        <f t="shared" ref="J273:J274" si="385">I273+H273</f>
        <v>2959.30949445129</v>
      </c>
    </row>
    <row r="274" spans="1:10">
      <c r="A274" s="24">
        <v>45014</v>
      </c>
      <c r="B274" s="5" t="s">
        <v>80</v>
      </c>
      <c r="C274" s="5" t="s">
        <v>16</v>
      </c>
      <c r="D274" s="25">
        <f t="shared" si="343"/>
        <v>333.333333333333</v>
      </c>
      <c r="E274" s="5">
        <v>900</v>
      </c>
      <c r="F274" s="5">
        <v>910</v>
      </c>
      <c r="H274" s="27">
        <f t="shared" si="383"/>
        <v>3333.33333333333</v>
      </c>
      <c r="I274" s="27" t="str">
        <f t="shared" si="384"/>
        <v>0.00</v>
      </c>
      <c r="J274" s="27">
        <f t="shared" si="385"/>
        <v>3333.33333333333</v>
      </c>
    </row>
    <row r="275" spans="1:10">
      <c r="A275" s="24">
        <v>45013</v>
      </c>
      <c r="B275" s="5" t="s">
        <v>78</v>
      </c>
      <c r="C275" s="5" t="s">
        <v>16</v>
      </c>
      <c r="D275" s="25">
        <f t="shared" si="343"/>
        <v>185.185185185185</v>
      </c>
      <c r="E275" s="5">
        <v>1620</v>
      </c>
      <c r="F275" s="5">
        <v>1620</v>
      </c>
      <c r="H275" s="27">
        <f t="shared" ref="H275:H278" si="386">IF(C275="BUY",(F275-E275)*D275,(E275-F275)*D275)</f>
        <v>0</v>
      </c>
      <c r="I275" s="27" t="str">
        <f t="shared" ref="I275:I278" si="387">IF(G275=0,"0.00",IF(C275="BUY",(G275-F275)*D275,(F275-G275)*D275))</f>
        <v>0.00</v>
      </c>
      <c r="J275" s="27">
        <f t="shared" ref="J275:J278" si="388">I275+H275</f>
        <v>0</v>
      </c>
    </row>
    <row r="276" spans="1:10">
      <c r="A276" s="24">
        <v>45013</v>
      </c>
      <c r="B276" s="5" t="s">
        <v>123</v>
      </c>
      <c r="C276" s="5" t="s">
        <v>16</v>
      </c>
      <c r="D276" s="25">
        <f t="shared" si="343"/>
        <v>224.719101123595</v>
      </c>
      <c r="E276" s="5">
        <v>1335</v>
      </c>
      <c r="F276" s="5">
        <v>1350</v>
      </c>
      <c r="G276" s="5">
        <v>1360</v>
      </c>
      <c r="H276" s="27">
        <f t="shared" si="386"/>
        <v>3370.78651685393</v>
      </c>
      <c r="I276" s="27">
        <f t="shared" si="387"/>
        <v>2247.19101123596</v>
      </c>
      <c r="J276" s="27">
        <f t="shared" si="388"/>
        <v>5617.97752808989</v>
      </c>
    </row>
    <row r="277" spans="1:10">
      <c r="A277" s="24">
        <v>45012</v>
      </c>
      <c r="B277" s="5" t="s">
        <v>154</v>
      </c>
      <c r="C277" s="5" t="s">
        <v>16</v>
      </c>
      <c r="D277" s="25">
        <f t="shared" si="343"/>
        <v>306.122448979592</v>
      </c>
      <c r="E277" s="5">
        <v>980</v>
      </c>
      <c r="F277" s="5">
        <v>990</v>
      </c>
      <c r="H277" s="27">
        <f t="shared" si="386"/>
        <v>3061.22448979592</v>
      </c>
      <c r="I277" s="27" t="str">
        <f t="shared" si="387"/>
        <v>0.00</v>
      </c>
      <c r="J277" s="27">
        <f t="shared" si="388"/>
        <v>3061.22448979592</v>
      </c>
    </row>
    <row r="278" spans="1:10">
      <c r="A278" s="24">
        <v>45012</v>
      </c>
      <c r="B278" s="5" t="s">
        <v>37</v>
      </c>
      <c r="C278" s="5" t="s">
        <v>16</v>
      </c>
      <c r="D278" s="25">
        <f t="shared" si="343"/>
        <v>220.588235294118</v>
      </c>
      <c r="E278" s="5">
        <v>1360</v>
      </c>
      <c r="F278" s="5">
        <v>1375</v>
      </c>
      <c r="H278" s="27">
        <f t="shared" si="386"/>
        <v>3308.82352941176</v>
      </c>
      <c r="I278" s="27" t="str">
        <f t="shared" si="387"/>
        <v>0.00</v>
      </c>
      <c r="J278" s="27">
        <f t="shared" si="388"/>
        <v>3308.82352941176</v>
      </c>
    </row>
    <row r="279" spans="1:10">
      <c r="A279" s="24">
        <v>45009</v>
      </c>
      <c r="B279" s="5" t="s">
        <v>155</v>
      </c>
      <c r="C279" s="5" t="s">
        <v>16</v>
      </c>
      <c r="D279" s="25">
        <f t="shared" si="343"/>
        <v>898.203592814371</v>
      </c>
      <c r="E279" s="5">
        <v>334</v>
      </c>
      <c r="F279" s="5">
        <v>334</v>
      </c>
      <c r="H279" s="27">
        <f t="shared" ref="H279" si="389">IF(C279="BUY",(F279-E279)*D279,(E279-F279)*D279)</f>
        <v>0</v>
      </c>
      <c r="I279" s="27" t="str">
        <f t="shared" ref="I279" si="390">IF(G279=0,"0.00",IF(C279="BUY",(G279-F279)*D279,(F279-G279)*D279))</f>
        <v>0.00</v>
      </c>
      <c r="J279" s="27">
        <f t="shared" ref="J279" si="391">I279+H279</f>
        <v>0</v>
      </c>
    </row>
    <row r="280" spans="1:10">
      <c r="A280" s="24">
        <v>45009</v>
      </c>
      <c r="B280" s="5" t="s">
        <v>56</v>
      </c>
      <c r="C280" s="5" t="s">
        <v>16</v>
      </c>
      <c r="D280" s="25">
        <f t="shared" si="343"/>
        <v>347.182039115843</v>
      </c>
      <c r="E280" s="5">
        <v>864.1</v>
      </c>
      <c r="F280" s="5">
        <v>872</v>
      </c>
      <c r="H280" s="27">
        <f t="shared" ref="H280" si="392">IF(C280="BUY",(F280-E280)*D280,(E280-F280)*D280)</f>
        <v>2742.73810901515</v>
      </c>
      <c r="I280" s="27" t="str">
        <f t="shared" ref="I280" si="393">IF(G280=0,"0.00",IF(C280="BUY",(G280-F280)*D280,(F280-G280)*D280))</f>
        <v>0.00</v>
      </c>
      <c r="J280" s="27">
        <f t="shared" ref="J280" si="394">I280+H280</f>
        <v>2742.73810901515</v>
      </c>
    </row>
    <row r="281" spans="1:10">
      <c r="A281" s="24">
        <v>45008</v>
      </c>
      <c r="B281" s="5" t="s">
        <v>156</v>
      </c>
      <c r="C281" s="5" t="s">
        <v>16</v>
      </c>
      <c r="D281" s="25">
        <f t="shared" si="343"/>
        <v>585.9375</v>
      </c>
      <c r="E281" s="5">
        <v>512</v>
      </c>
      <c r="F281" s="5">
        <v>518</v>
      </c>
      <c r="H281" s="27">
        <f t="shared" ref="H281" si="395">IF(C281="BUY",(F281-E281)*D281,(E281-F281)*D281)</f>
        <v>3515.625</v>
      </c>
      <c r="I281" s="27" t="str">
        <f t="shared" ref="I281" si="396">IF(G281=0,"0.00",IF(C281="BUY",(G281-F281)*D281,(F281-G281)*D281))</f>
        <v>0.00</v>
      </c>
      <c r="J281" s="27">
        <f t="shared" ref="J281" si="397">I281+H281</f>
        <v>3515.625</v>
      </c>
    </row>
    <row r="282" spans="1:10">
      <c r="A282" s="24">
        <v>45007</v>
      </c>
      <c r="B282" s="5" t="s">
        <v>49</v>
      </c>
      <c r="C282" s="5" t="s">
        <v>16</v>
      </c>
      <c r="D282" s="25">
        <f t="shared" si="343"/>
        <v>468.01872074883</v>
      </c>
      <c r="E282" s="5">
        <v>641</v>
      </c>
      <c r="F282" s="5">
        <v>647</v>
      </c>
      <c r="H282" s="27">
        <f t="shared" ref="H282:H283" si="398">IF(C282="BUY",(F282-E282)*D282,(E282-F282)*D282)</f>
        <v>2808.11232449298</v>
      </c>
      <c r="I282" s="27" t="str">
        <f t="shared" ref="I282:I283" si="399">IF(G282=0,"0.00",IF(C282="BUY",(G282-F282)*D282,(F282-G282)*D282))</f>
        <v>0.00</v>
      </c>
      <c r="J282" s="27">
        <f t="shared" ref="J282:J283" si="400">I282+H282</f>
        <v>2808.11232449298</v>
      </c>
    </row>
    <row r="283" spans="1:10">
      <c r="A283" s="24">
        <v>45007</v>
      </c>
      <c r="B283" s="5" t="s">
        <v>69</v>
      </c>
      <c r="C283" s="5" t="s">
        <v>16</v>
      </c>
      <c r="D283" s="25">
        <f t="shared" si="343"/>
        <v>157.894736842105</v>
      </c>
      <c r="E283" s="5">
        <v>1900</v>
      </c>
      <c r="F283" s="5">
        <v>1900</v>
      </c>
      <c r="H283" s="27">
        <f t="shared" si="398"/>
        <v>0</v>
      </c>
      <c r="I283" s="27" t="str">
        <f t="shared" si="399"/>
        <v>0.00</v>
      </c>
      <c r="J283" s="27">
        <f t="shared" si="400"/>
        <v>0</v>
      </c>
    </row>
    <row r="284" spans="1:10">
      <c r="A284" s="24">
        <v>45006</v>
      </c>
      <c r="B284" s="5" t="s">
        <v>124</v>
      </c>
      <c r="C284" s="5" t="s">
        <v>16</v>
      </c>
      <c r="D284" s="25">
        <f t="shared" si="343"/>
        <v>302.724520686176</v>
      </c>
      <c r="E284" s="5">
        <v>991</v>
      </c>
      <c r="F284" s="5">
        <v>978</v>
      </c>
      <c r="H284" s="27">
        <f t="shared" ref="H284:H285" si="401">IF(C284="BUY",(F284-E284)*D284,(E284-F284)*D284)</f>
        <v>-3935.41876892028</v>
      </c>
      <c r="I284" s="27" t="str">
        <f t="shared" ref="I284:I285" si="402">IF(G284=0,"0.00",IF(C284="BUY",(G284-F284)*D284,(F284-G284)*D284))</f>
        <v>0.00</v>
      </c>
      <c r="J284" s="27">
        <f t="shared" ref="J284:J285" si="403">I284+H284</f>
        <v>-3935.41876892028</v>
      </c>
    </row>
    <row r="285" spans="1:10">
      <c r="A285" s="24">
        <v>45006</v>
      </c>
      <c r="B285" s="5" t="s">
        <v>49</v>
      </c>
      <c r="C285" s="5" t="s">
        <v>16</v>
      </c>
      <c r="D285" s="25">
        <f t="shared" si="343"/>
        <v>490.196078431373</v>
      </c>
      <c r="E285" s="5">
        <v>612</v>
      </c>
      <c r="F285" s="5">
        <v>618</v>
      </c>
      <c r="G285" s="5">
        <v>625</v>
      </c>
      <c r="H285" s="27">
        <f t="shared" si="401"/>
        <v>2941.17647058824</v>
      </c>
      <c r="I285" s="27">
        <f t="shared" si="402"/>
        <v>3431.37254901961</v>
      </c>
      <c r="J285" s="27">
        <f t="shared" si="403"/>
        <v>6372.54901960784</v>
      </c>
    </row>
    <row r="286" spans="1:10">
      <c r="A286" s="24">
        <v>45005</v>
      </c>
      <c r="B286" s="5" t="s">
        <v>123</v>
      </c>
      <c r="C286" s="5" t="s">
        <v>16</v>
      </c>
      <c r="D286" s="25">
        <f t="shared" si="343"/>
        <v>230.769230769231</v>
      </c>
      <c r="E286" s="5">
        <v>1300</v>
      </c>
      <c r="F286" s="5">
        <v>1315</v>
      </c>
      <c r="G286" s="5">
        <v>1330</v>
      </c>
      <c r="H286" s="27">
        <f t="shared" ref="H286" si="404">IF(C286="BUY",(F286-E286)*D286,(E286-F286)*D286)</f>
        <v>3461.53846153846</v>
      </c>
      <c r="I286" s="27">
        <f t="shared" ref="I286" si="405">IF(G286=0,"0.00",IF(C286="BUY",(G286-F286)*D286,(F286-G286)*D286))</f>
        <v>3461.53846153846</v>
      </c>
      <c r="J286" s="27">
        <f t="shared" ref="J286" si="406">I286+H286</f>
        <v>6923.07692307692</v>
      </c>
    </row>
    <row r="287" spans="1:10">
      <c r="A287" s="24">
        <v>45002</v>
      </c>
      <c r="B287" s="5" t="s">
        <v>130</v>
      </c>
      <c r="C287" s="5" t="s">
        <v>16</v>
      </c>
      <c r="D287" s="25">
        <f t="shared" si="343"/>
        <v>131.29102844639</v>
      </c>
      <c r="E287" s="5">
        <v>2285</v>
      </c>
      <c r="F287" s="5">
        <v>2310</v>
      </c>
      <c r="H287" s="27">
        <f t="shared" ref="H287:H289" si="407">IF(C287="BUY",(F287-E287)*D287,(E287-F287)*D287)</f>
        <v>3282.27571115974</v>
      </c>
      <c r="I287" s="27" t="str">
        <f t="shared" ref="I287:I289" si="408">IF(G287=0,"0.00",IF(C287="BUY",(G287-F287)*D287,(F287-G287)*D287))</f>
        <v>0.00</v>
      </c>
      <c r="J287" s="27">
        <f t="shared" ref="J287:J289" si="409">I287+H287</f>
        <v>3282.27571115974</v>
      </c>
    </row>
    <row r="288" spans="1:10">
      <c r="A288" s="24">
        <v>45002</v>
      </c>
      <c r="B288" s="5" t="s">
        <v>42</v>
      </c>
      <c r="C288" s="5" t="s">
        <v>16</v>
      </c>
      <c r="D288" s="25">
        <f t="shared" si="343"/>
        <v>555.555555555556</v>
      </c>
      <c r="E288" s="5">
        <v>540</v>
      </c>
      <c r="F288" s="5">
        <v>545</v>
      </c>
      <c r="G288" s="5">
        <v>552</v>
      </c>
      <c r="H288" s="27">
        <f t="shared" si="407"/>
        <v>2777.77777777778</v>
      </c>
      <c r="I288" s="27">
        <f t="shared" si="408"/>
        <v>3888.88888888889</v>
      </c>
      <c r="J288" s="27">
        <f t="shared" si="409"/>
        <v>6666.66666666667</v>
      </c>
    </row>
    <row r="289" spans="1:10">
      <c r="A289" s="24">
        <v>45001</v>
      </c>
      <c r="B289" s="5" t="s">
        <v>137</v>
      </c>
      <c r="C289" s="5" t="s">
        <v>16</v>
      </c>
      <c r="D289" s="25">
        <f t="shared" si="343"/>
        <v>415.512465373961</v>
      </c>
      <c r="E289" s="5">
        <v>722</v>
      </c>
      <c r="F289" s="5">
        <v>726</v>
      </c>
      <c r="H289" s="27">
        <f t="shared" si="407"/>
        <v>1662.04986149584</v>
      </c>
      <c r="I289" s="27" t="str">
        <f t="shared" si="408"/>
        <v>0.00</v>
      </c>
      <c r="J289" s="27">
        <f t="shared" si="409"/>
        <v>1662.04986149584</v>
      </c>
    </row>
    <row r="290" spans="1:10">
      <c r="A290" s="24">
        <v>45001</v>
      </c>
      <c r="B290" s="5" t="s">
        <v>91</v>
      </c>
      <c r="C290" s="5" t="s">
        <v>16</v>
      </c>
      <c r="D290" s="25">
        <f t="shared" si="343"/>
        <v>453.857791225416</v>
      </c>
      <c r="E290" s="5">
        <v>661</v>
      </c>
      <c r="F290" s="5">
        <v>668</v>
      </c>
      <c r="G290" s="5">
        <v>675</v>
      </c>
      <c r="H290" s="27">
        <f t="shared" ref="H290" si="410">IF(C290="BUY",(F290-E290)*D290,(E290-F290)*D290)</f>
        <v>3177.00453857791</v>
      </c>
      <c r="I290" s="27">
        <f t="shared" ref="I290" si="411">IF(G290=0,"0.00",IF(C290="BUY",(G290-F290)*D290,(F290-G290)*D290))</f>
        <v>3177.00453857791</v>
      </c>
      <c r="J290" s="27">
        <f t="shared" ref="J290" si="412">I290+H290</f>
        <v>6354.00907715582</v>
      </c>
    </row>
    <row r="291" spans="1:10">
      <c r="A291" s="24">
        <v>45000</v>
      </c>
      <c r="B291" s="5" t="s">
        <v>127</v>
      </c>
      <c r="C291" s="5" t="s">
        <v>16</v>
      </c>
      <c r="D291" s="25">
        <f t="shared" si="343"/>
        <v>714.285714285714</v>
      </c>
      <c r="E291" s="5">
        <v>420</v>
      </c>
      <c r="F291" s="5">
        <v>425</v>
      </c>
      <c r="H291" s="27">
        <f t="shared" ref="H291:H292" si="413">IF(C291="BUY",(F291-E291)*D291,(E291-F291)*D291)</f>
        <v>3571.42857142857</v>
      </c>
      <c r="I291" s="27" t="str">
        <f t="shared" ref="I291:I292" si="414">IF(G291=0,"0.00",IF(C291="BUY",(G291-F291)*D291,(F291-G291)*D291))</f>
        <v>0.00</v>
      </c>
      <c r="J291" s="27">
        <f t="shared" ref="J291:J292" si="415">I291+H291</f>
        <v>3571.42857142857</v>
      </c>
    </row>
    <row r="292" spans="1:10">
      <c r="A292" s="24">
        <v>45000</v>
      </c>
      <c r="B292" s="5" t="s">
        <v>56</v>
      </c>
      <c r="C292" s="5" t="s">
        <v>16</v>
      </c>
      <c r="D292" s="25">
        <f t="shared" si="343"/>
        <v>381.679389312977</v>
      </c>
      <c r="E292" s="5">
        <v>786</v>
      </c>
      <c r="F292" s="5">
        <v>794</v>
      </c>
      <c r="G292" s="5">
        <v>802</v>
      </c>
      <c r="H292" s="27">
        <f t="shared" si="413"/>
        <v>3053.43511450382</v>
      </c>
      <c r="I292" s="27">
        <f t="shared" si="414"/>
        <v>3053.43511450382</v>
      </c>
      <c r="J292" s="27">
        <f t="shared" si="415"/>
        <v>6106.87022900763</v>
      </c>
    </row>
    <row r="293" spans="1:10">
      <c r="A293" s="24">
        <v>44999</v>
      </c>
      <c r="B293" s="5" t="s">
        <v>157</v>
      </c>
      <c r="C293" s="5" t="s">
        <v>16</v>
      </c>
      <c r="D293" s="25">
        <f t="shared" si="343"/>
        <v>450.45045045045</v>
      </c>
      <c r="E293" s="5">
        <v>666</v>
      </c>
      <c r="F293" s="5">
        <v>669</v>
      </c>
      <c r="H293" s="27">
        <f t="shared" ref="H293" si="416">IF(C293="BUY",(F293-E293)*D293,(E293-F293)*D293)</f>
        <v>1351.35135135135</v>
      </c>
      <c r="I293" s="27" t="str">
        <f t="shared" ref="I293" si="417">IF(G293=0,"0.00",IF(C293="BUY",(G293-F293)*D293,(F293-G293)*D293))</f>
        <v>0.00</v>
      </c>
      <c r="J293" s="27">
        <f t="shared" ref="J293" si="418">I293+H293</f>
        <v>1351.35135135135</v>
      </c>
    </row>
    <row r="294" spans="1:10">
      <c r="A294" s="24">
        <v>44998</v>
      </c>
      <c r="B294" s="5" t="s">
        <v>158</v>
      </c>
      <c r="C294" s="5" t="s">
        <v>16</v>
      </c>
      <c r="D294" s="25">
        <f t="shared" si="343"/>
        <v>767.263427109974</v>
      </c>
      <c r="E294" s="5">
        <v>391</v>
      </c>
      <c r="F294" s="5">
        <v>395</v>
      </c>
      <c r="H294" s="27">
        <f t="shared" ref="H294" si="419">IF(C294="BUY",(F294-E294)*D294,(E294-F294)*D294)</f>
        <v>3069.0537084399</v>
      </c>
      <c r="I294" s="27" t="str">
        <f t="shared" ref="I294" si="420">IF(G294=0,"0.00",IF(C294="BUY",(G294-F294)*D294,(F294-G294)*D294))</f>
        <v>0.00</v>
      </c>
      <c r="J294" s="27">
        <f t="shared" ref="J294" si="421">I294+H294</f>
        <v>3069.0537084399</v>
      </c>
    </row>
    <row r="295" spans="1:10">
      <c r="A295" s="24">
        <v>44995</v>
      </c>
      <c r="B295" s="5" t="s">
        <v>115</v>
      </c>
      <c r="C295" s="5" t="s">
        <v>16</v>
      </c>
      <c r="D295" s="25">
        <f t="shared" si="343"/>
        <v>483.870967741935</v>
      </c>
      <c r="E295" s="5">
        <v>620</v>
      </c>
      <c r="F295" s="5">
        <v>626</v>
      </c>
      <c r="H295" s="27">
        <f t="shared" ref="H295" si="422">IF(C295="BUY",(F295-E295)*D295,(E295-F295)*D295)</f>
        <v>2903.22580645161</v>
      </c>
      <c r="I295" s="27" t="str">
        <f t="shared" ref="I295" si="423">IF(G295=0,"0.00",IF(C295="BUY",(G295-F295)*D295,(F295-G295)*D295))</f>
        <v>0.00</v>
      </c>
      <c r="J295" s="27">
        <f t="shared" ref="J295" si="424">I295+H295</f>
        <v>2903.22580645161</v>
      </c>
    </row>
    <row r="296" spans="1:10">
      <c r="A296" s="24">
        <v>44994</v>
      </c>
      <c r="B296" s="5" t="s">
        <v>159</v>
      </c>
      <c r="C296" s="5" t="s">
        <v>16</v>
      </c>
      <c r="D296" s="25">
        <f t="shared" si="343"/>
        <v>303.030303030303</v>
      </c>
      <c r="E296" s="5">
        <v>990</v>
      </c>
      <c r="F296" s="5">
        <v>1000</v>
      </c>
      <c r="H296" s="27">
        <f t="shared" ref="H296:H297" si="425">IF(C296="BUY",(F296-E296)*D296,(E296-F296)*D296)</f>
        <v>3030.30303030303</v>
      </c>
      <c r="I296" s="27" t="str">
        <f t="shared" ref="I296:I297" si="426">IF(G296=0,"0.00",IF(C296="BUY",(G296-F296)*D296,(F296-G296)*D296))</f>
        <v>0.00</v>
      </c>
      <c r="J296" s="27">
        <f t="shared" ref="J296:J297" si="427">I296+H296</f>
        <v>3030.30303030303</v>
      </c>
    </row>
    <row r="297" spans="1:10">
      <c r="A297" s="24">
        <v>44994</v>
      </c>
      <c r="B297" s="5" t="s">
        <v>133</v>
      </c>
      <c r="C297" s="5" t="s">
        <v>16</v>
      </c>
      <c r="D297" s="25">
        <f t="shared" si="343"/>
        <v>244.897959183673</v>
      </c>
      <c r="E297" s="5">
        <v>1225</v>
      </c>
      <c r="F297" s="5">
        <v>1211</v>
      </c>
      <c r="H297" s="27">
        <f t="shared" si="425"/>
        <v>-3428.57142857143</v>
      </c>
      <c r="I297" s="27" t="str">
        <f t="shared" si="426"/>
        <v>0.00</v>
      </c>
      <c r="J297" s="27">
        <f t="shared" si="427"/>
        <v>-3428.57142857143</v>
      </c>
    </row>
    <row r="298" spans="1:10">
      <c r="A298" s="24">
        <v>44991</v>
      </c>
      <c r="B298" s="5" t="s">
        <v>53</v>
      </c>
      <c r="C298" s="5" t="s">
        <v>16</v>
      </c>
      <c r="D298" s="25">
        <f t="shared" si="343"/>
        <v>289.57528957529</v>
      </c>
      <c r="E298" s="5">
        <v>1036</v>
      </c>
      <c r="F298" s="5">
        <v>1048</v>
      </c>
      <c r="H298" s="27">
        <f t="shared" ref="H298" si="428">IF(C298="BUY",(F298-E298)*D298,(E298-F298)*D298)</f>
        <v>3474.90347490347</v>
      </c>
      <c r="I298" s="27" t="str">
        <f t="shared" ref="I298" si="429">IF(G298=0,"0.00",IF(C298="BUY",(G298-F298)*D298,(F298-G298)*D298))</f>
        <v>0.00</v>
      </c>
      <c r="J298" s="27">
        <f t="shared" ref="J298" si="430">I298+H298</f>
        <v>3474.90347490347</v>
      </c>
    </row>
    <row r="299" spans="1:10">
      <c r="A299" s="24">
        <v>44988</v>
      </c>
      <c r="B299" s="5" t="s">
        <v>53</v>
      </c>
      <c r="C299" s="5" t="s">
        <v>16</v>
      </c>
      <c r="D299" s="25">
        <f t="shared" si="343"/>
        <v>292.96875</v>
      </c>
      <c r="E299" s="5">
        <v>1024</v>
      </c>
      <c r="F299" s="5">
        <v>1035</v>
      </c>
      <c r="G299" s="5">
        <v>1045</v>
      </c>
      <c r="H299" s="27">
        <f t="shared" ref="H299" si="431">IF(C299="BUY",(F299-E299)*D299,(E299-F299)*D299)</f>
        <v>3222.65625</v>
      </c>
      <c r="I299" s="27">
        <f t="shared" ref="I299" si="432">IF(G299=0,"0.00",IF(C299="BUY",(G299-F299)*D299,(F299-G299)*D299))</f>
        <v>2929.6875</v>
      </c>
      <c r="J299" s="27">
        <f t="shared" ref="J299" si="433">I299+H299</f>
        <v>6152.34375</v>
      </c>
    </row>
    <row r="300" spans="1:10">
      <c r="A300" s="24">
        <v>44987</v>
      </c>
      <c r="B300" s="5" t="s">
        <v>124</v>
      </c>
      <c r="C300" s="5" t="s">
        <v>16</v>
      </c>
      <c r="D300" s="25">
        <f t="shared" si="343"/>
        <v>291.26213592233</v>
      </c>
      <c r="E300" s="5">
        <v>1030</v>
      </c>
      <c r="F300" s="5">
        <v>1016</v>
      </c>
      <c r="H300" s="27">
        <f t="shared" ref="H300:H301" si="434">IF(C300="BUY",(F300-E300)*D300,(E300-F300)*D300)</f>
        <v>-4077.66990291262</v>
      </c>
      <c r="I300" s="27" t="str">
        <f t="shared" ref="I300:I301" si="435">IF(G300=0,"0.00",IF(C300="BUY",(G300-F300)*D300,(F300-G300)*D300))</f>
        <v>0.00</v>
      </c>
      <c r="J300" s="27">
        <f t="shared" ref="J300:J301" si="436">I300+H300</f>
        <v>-4077.66990291262</v>
      </c>
    </row>
    <row r="301" spans="1:10">
      <c r="A301" s="24">
        <v>44987</v>
      </c>
      <c r="B301" s="5" t="s">
        <v>54</v>
      </c>
      <c r="C301" s="5" t="s">
        <v>16</v>
      </c>
      <c r="D301" s="25">
        <f t="shared" si="343"/>
        <v>455.927051671732</v>
      </c>
      <c r="E301" s="5">
        <v>658</v>
      </c>
      <c r="F301" s="5">
        <v>665</v>
      </c>
      <c r="H301" s="27">
        <f t="shared" si="434"/>
        <v>3191.48936170213</v>
      </c>
      <c r="I301" s="27" t="str">
        <f t="shared" si="435"/>
        <v>0.00</v>
      </c>
      <c r="J301" s="27">
        <f t="shared" si="436"/>
        <v>3191.48936170213</v>
      </c>
    </row>
    <row r="302" spans="1:10">
      <c r="A302" s="24">
        <v>44986</v>
      </c>
      <c r="B302" s="5" t="s">
        <v>84</v>
      </c>
      <c r="C302" s="5" t="s">
        <v>16</v>
      </c>
      <c r="D302" s="25">
        <f t="shared" si="343"/>
        <v>439.882697947214</v>
      </c>
      <c r="E302" s="5">
        <v>682</v>
      </c>
      <c r="F302" s="5">
        <v>688</v>
      </c>
      <c r="H302" s="27">
        <f t="shared" ref="H302:H303" si="437">IF(C302="BUY",(F302-E302)*D302,(E302-F302)*D302)</f>
        <v>2639.29618768328</v>
      </c>
      <c r="I302" s="27" t="str">
        <f t="shared" ref="I302:I303" si="438">IF(G302=0,"0.00",IF(C302="BUY",(G302-F302)*D302,(F302-G302)*D302))</f>
        <v>0.00</v>
      </c>
      <c r="J302" s="27">
        <f t="shared" ref="J302:J303" si="439">I302+H302</f>
        <v>2639.29618768328</v>
      </c>
    </row>
    <row r="303" spans="1:10">
      <c r="A303" s="24">
        <v>44986</v>
      </c>
      <c r="B303" s="5" t="s">
        <v>160</v>
      </c>
      <c r="C303" s="5" t="s">
        <v>16</v>
      </c>
      <c r="D303" s="25">
        <f t="shared" si="343"/>
        <v>431.654676258993</v>
      </c>
      <c r="E303" s="5">
        <v>695</v>
      </c>
      <c r="F303" s="5">
        <v>704</v>
      </c>
      <c r="G303" s="5">
        <v>712</v>
      </c>
      <c r="H303" s="27">
        <f t="shared" si="437"/>
        <v>3884.89208633094</v>
      </c>
      <c r="I303" s="27">
        <f t="shared" si="438"/>
        <v>3453.23741007194</v>
      </c>
      <c r="J303" s="27">
        <f t="shared" si="439"/>
        <v>7338.12949640288</v>
      </c>
    </row>
    <row r="304" spans="1:10">
      <c r="A304" s="36">
        <v>44985</v>
      </c>
      <c r="B304" s="5" t="s">
        <v>134</v>
      </c>
      <c r="C304" s="5" t="s">
        <v>16</v>
      </c>
      <c r="D304" s="25">
        <f t="shared" si="343"/>
        <v>524.475524475524</v>
      </c>
      <c r="E304" s="5">
        <v>572</v>
      </c>
      <c r="F304" s="5">
        <v>577</v>
      </c>
      <c r="H304" s="27">
        <f t="shared" ref="H304:H308" si="440">IF(C304="BUY",(F304-E304)*D304,(E304-F304)*D304)</f>
        <v>2622.37762237762</v>
      </c>
      <c r="I304" s="27" t="str">
        <f t="shared" ref="I304:I308" si="441">IF(G304=0,"0.00",IF(C304="BUY",(G304-F304)*D304,(F304-G304)*D304))</f>
        <v>0.00</v>
      </c>
      <c r="J304" s="27">
        <f t="shared" ref="J304:J308" si="442">I304+H304</f>
        <v>2622.37762237762</v>
      </c>
    </row>
    <row r="305" spans="1:10">
      <c r="A305" s="24">
        <v>44984</v>
      </c>
      <c r="B305" s="5" t="s">
        <v>53</v>
      </c>
      <c r="C305" s="5" t="s">
        <v>16</v>
      </c>
      <c r="D305" s="25">
        <f t="shared" si="343"/>
        <v>392.670157068063</v>
      </c>
      <c r="E305" s="5">
        <v>764</v>
      </c>
      <c r="F305" s="5">
        <v>774</v>
      </c>
      <c r="G305" s="5">
        <v>785</v>
      </c>
      <c r="H305" s="27">
        <f t="shared" si="440"/>
        <v>3926.70157068063</v>
      </c>
      <c r="I305" s="27">
        <f t="shared" si="441"/>
        <v>4319.37172774869</v>
      </c>
      <c r="J305" s="27">
        <f t="shared" si="442"/>
        <v>8246.07329842932</v>
      </c>
    </row>
    <row r="306" spans="1:10">
      <c r="A306" s="24">
        <v>44981</v>
      </c>
      <c r="B306" s="5" t="s">
        <v>161</v>
      </c>
      <c r="C306" s="5" t="s">
        <v>16</v>
      </c>
      <c r="D306" s="25">
        <f t="shared" si="343"/>
        <v>3468.20809248555</v>
      </c>
      <c r="E306" s="5">
        <v>86.5</v>
      </c>
      <c r="F306" s="5">
        <v>87.5</v>
      </c>
      <c r="G306" s="5">
        <v>89</v>
      </c>
      <c r="H306" s="27">
        <f t="shared" si="440"/>
        <v>3468.20809248555</v>
      </c>
      <c r="I306" s="27">
        <f t="shared" si="441"/>
        <v>5202.31213872832</v>
      </c>
      <c r="J306" s="27">
        <f t="shared" si="442"/>
        <v>8670.52023121387</v>
      </c>
    </row>
    <row r="307" spans="1:10">
      <c r="A307" s="24">
        <v>44981</v>
      </c>
      <c r="B307" s="5" t="s">
        <v>94</v>
      </c>
      <c r="C307" s="5" t="s">
        <v>16</v>
      </c>
      <c r="D307" s="25">
        <f t="shared" si="343"/>
        <v>229.007633587786</v>
      </c>
      <c r="E307" s="5">
        <v>1310</v>
      </c>
      <c r="F307" s="5">
        <v>1325</v>
      </c>
      <c r="H307" s="27">
        <f t="shared" si="440"/>
        <v>3435.11450381679</v>
      </c>
      <c r="I307" s="27" t="str">
        <f t="shared" si="441"/>
        <v>0.00</v>
      </c>
      <c r="J307" s="27">
        <f t="shared" si="442"/>
        <v>3435.11450381679</v>
      </c>
    </row>
    <row r="308" spans="1:10">
      <c r="A308" s="24">
        <v>44980</v>
      </c>
      <c r="B308" s="5" t="s">
        <v>162</v>
      </c>
      <c r="C308" s="5" t="s">
        <v>16</v>
      </c>
      <c r="D308" s="25">
        <f t="shared" si="343"/>
        <v>964.630225080386</v>
      </c>
      <c r="E308" s="5">
        <v>311</v>
      </c>
      <c r="F308" s="5">
        <v>311</v>
      </c>
      <c r="H308" s="27">
        <f t="shared" si="440"/>
        <v>0</v>
      </c>
      <c r="I308" s="27" t="str">
        <f t="shared" si="441"/>
        <v>0.00</v>
      </c>
      <c r="J308" s="27">
        <f t="shared" si="442"/>
        <v>0</v>
      </c>
    </row>
    <row r="309" spans="1:10">
      <c r="A309" s="24">
        <v>44980</v>
      </c>
      <c r="B309" s="5" t="s">
        <v>103</v>
      </c>
      <c r="C309" s="5" t="s">
        <v>16</v>
      </c>
      <c r="D309" s="25">
        <f t="shared" si="343"/>
        <v>892.857142857143</v>
      </c>
      <c r="E309" s="5">
        <v>336</v>
      </c>
      <c r="F309" s="5">
        <v>339</v>
      </c>
      <c r="H309" s="27">
        <f t="shared" ref="H309:H311" si="443">IF(C309="BUY",(F309-E309)*D309,(E309-F309)*D309)</f>
        <v>2678.57142857143</v>
      </c>
      <c r="I309" s="27" t="str">
        <f t="shared" ref="I309:I311" si="444">IF(G309=0,"0.00",IF(C309="BUY",(G309-F309)*D309,(F309-G309)*D309))</f>
        <v>0.00</v>
      </c>
      <c r="J309" s="27">
        <f t="shared" ref="J309:J311" si="445">I309+H309</f>
        <v>2678.57142857143</v>
      </c>
    </row>
    <row r="310" spans="1:10">
      <c r="A310" s="24">
        <v>44979</v>
      </c>
      <c r="B310" s="5" t="s">
        <v>126</v>
      </c>
      <c r="C310" s="5" t="s">
        <v>16</v>
      </c>
      <c r="D310" s="25">
        <f t="shared" si="343"/>
        <v>352.941176470588</v>
      </c>
      <c r="E310" s="5">
        <v>850</v>
      </c>
      <c r="F310" s="5">
        <v>860</v>
      </c>
      <c r="H310" s="27">
        <f t="shared" si="443"/>
        <v>3529.41176470588</v>
      </c>
      <c r="I310" s="27" t="str">
        <f t="shared" si="444"/>
        <v>0.00</v>
      </c>
      <c r="J310" s="27">
        <f t="shared" si="445"/>
        <v>3529.41176470588</v>
      </c>
    </row>
    <row r="311" spans="1:10">
      <c r="A311" s="24">
        <v>44979</v>
      </c>
      <c r="B311" s="5" t="s">
        <v>150</v>
      </c>
      <c r="C311" s="5" t="s">
        <v>16</v>
      </c>
      <c r="D311" s="25">
        <f t="shared" si="343"/>
        <v>161.117078410312</v>
      </c>
      <c r="E311" s="5">
        <v>1862</v>
      </c>
      <c r="F311" s="5">
        <v>1869</v>
      </c>
      <c r="H311" s="27">
        <f t="shared" si="443"/>
        <v>1127.81954887218</v>
      </c>
      <c r="I311" s="27" t="str">
        <f t="shared" si="444"/>
        <v>0.00</v>
      </c>
      <c r="J311" s="27">
        <f t="shared" si="445"/>
        <v>1127.81954887218</v>
      </c>
    </row>
    <row r="312" spans="1:10">
      <c r="A312" s="24">
        <v>44978</v>
      </c>
      <c r="B312" s="5" t="s">
        <v>163</v>
      </c>
      <c r="C312" s="5" t="s">
        <v>16</v>
      </c>
      <c r="D312" s="25">
        <f t="shared" ref="D312:D348" si="446">300000/E312</f>
        <v>89.4187779433681</v>
      </c>
      <c r="E312" s="5">
        <v>3355</v>
      </c>
      <c r="F312" s="5">
        <v>3375</v>
      </c>
      <c r="H312" s="27">
        <f t="shared" ref="H312:H313" si="447">IF(C312="BUY",(F312-E312)*D312,(E312-F312)*D312)</f>
        <v>1788.37555886736</v>
      </c>
      <c r="I312" s="27" t="str">
        <f t="shared" ref="I312:I313" si="448">IF(G312=0,"0.00",IF(C312="BUY",(G312-F312)*D312,(F312-G312)*D312))</f>
        <v>0.00</v>
      </c>
      <c r="J312" s="27">
        <f t="shared" ref="J312:J313" si="449">I312+H312</f>
        <v>1788.37555886736</v>
      </c>
    </row>
    <row r="313" spans="1:10">
      <c r="A313" s="24">
        <v>44978</v>
      </c>
      <c r="B313" s="5" t="s">
        <v>63</v>
      </c>
      <c r="C313" s="5" t="s">
        <v>16</v>
      </c>
      <c r="D313" s="25">
        <f t="shared" si="446"/>
        <v>2489.6265560166</v>
      </c>
      <c r="E313" s="5">
        <v>120.5</v>
      </c>
      <c r="F313" s="5">
        <v>122</v>
      </c>
      <c r="H313" s="27">
        <f t="shared" si="447"/>
        <v>3734.4398340249</v>
      </c>
      <c r="I313" s="27" t="str">
        <f t="shared" si="448"/>
        <v>0.00</v>
      </c>
      <c r="J313" s="27">
        <f t="shared" si="449"/>
        <v>3734.4398340249</v>
      </c>
    </row>
    <row r="314" spans="1:10">
      <c r="A314" s="24">
        <v>44977</v>
      </c>
      <c r="B314" s="5" t="s">
        <v>79</v>
      </c>
      <c r="C314" s="5" t="s">
        <v>16</v>
      </c>
      <c r="D314" s="25">
        <f t="shared" si="446"/>
        <v>638.297872340426</v>
      </c>
      <c r="E314" s="5">
        <v>470</v>
      </c>
      <c r="F314" s="5">
        <v>475</v>
      </c>
      <c r="H314" s="27">
        <f t="shared" ref="H314" si="450">IF(C314="BUY",(F314-E314)*D314,(E314-F314)*D314)</f>
        <v>3191.48936170213</v>
      </c>
      <c r="I314" s="27" t="str">
        <f t="shared" ref="I314" si="451">IF(G314=0,"0.00",IF(C314="BUY",(G314-F314)*D314,(F314-G314)*D314))</f>
        <v>0.00</v>
      </c>
      <c r="J314" s="27">
        <f t="shared" ref="J314" si="452">I314+H314</f>
        <v>3191.48936170213</v>
      </c>
    </row>
    <row r="315" spans="1:10">
      <c r="A315" s="24">
        <v>44974</v>
      </c>
      <c r="B315" s="5" t="s">
        <v>62</v>
      </c>
      <c r="C315" s="5" t="s">
        <v>16</v>
      </c>
      <c r="D315" s="25">
        <f t="shared" si="446"/>
        <v>574.712643678161</v>
      </c>
      <c r="E315" s="5">
        <v>522</v>
      </c>
      <c r="F315" s="5">
        <v>528</v>
      </c>
      <c r="H315" s="27">
        <f t="shared" ref="H315:H316" si="453">IF(C315="BUY",(F315-E315)*D315,(E315-F315)*D315)</f>
        <v>3448.27586206897</v>
      </c>
      <c r="I315" s="27" t="str">
        <f t="shared" ref="I315:I316" si="454">IF(G315=0,"0.00",IF(C315="BUY",(G315-F315)*D315,(F315-G315)*D315))</f>
        <v>0.00</v>
      </c>
      <c r="J315" s="27">
        <f t="shared" ref="J315:J316" si="455">I315+H315</f>
        <v>3448.27586206897</v>
      </c>
    </row>
    <row r="316" spans="1:10">
      <c r="A316" s="24">
        <v>44974</v>
      </c>
      <c r="B316" s="5" t="s">
        <v>61</v>
      </c>
      <c r="C316" s="5" t="s">
        <v>16</v>
      </c>
      <c r="D316" s="25">
        <f t="shared" si="446"/>
        <v>199.335548172757</v>
      </c>
      <c r="E316" s="5">
        <v>1505</v>
      </c>
      <c r="F316" s="5">
        <v>1488</v>
      </c>
      <c r="H316" s="27">
        <f t="shared" si="453"/>
        <v>-3388.70431893688</v>
      </c>
      <c r="I316" s="27" t="str">
        <f t="shared" si="454"/>
        <v>0.00</v>
      </c>
      <c r="J316" s="27">
        <f t="shared" si="455"/>
        <v>-3388.70431893688</v>
      </c>
    </row>
    <row r="317" spans="1:10">
      <c r="A317" s="24">
        <v>44973</v>
      </c>
      <c r="B317" s="5" t="s">
        <v>164</v>
      </c>
      <c r="C317" s="5" t="s">
        <v>16</v>
      </c>
      <c r="D317" s="25">
        <f t="shared" si="446"/>
        <v>352.941176470588</v>
      </c>
      <c r="E317" s="5">
        <v>850</v>
      </c>
      <c r="F317" s="5">
        <v>860</v>
      </c>
      <c r="G317" s="5">
        <v>870</v>
      </c>
      <c r="H317" s="27">
        <f t="shared" ref="H317:H318" si="456">IF(C317="BUY",(F317-E317)*D317,(E317-F317)*D317)</f>
        <v>3529.41176470588</v>
      </c>
      <c r="I317" s="27">
        <f t="shared" ref="I317:I318" si="457">IF(G317=0,"0.00",IF(C317="BUY",(G317-F317)*D317,(F317-G317)*D317))</f>
        <v>3529.41176470588</v>
      </c>
      <c r="J317" s="27">
        <f t="shared" ref="J317:J318" si="458">I317+H317</f>
        <v>7058.82352941176</v>
      </c>
    </row>
    <row r="318" spans="1:10">
      <c r="A318" s="24">
        <v>44973</v>
      </c>
      <c r="B318" s="5" t="s">
        <v>133</v>
      </c>
      <c r="C318" s="5" t="s">
        <v>16</v>
      </c>
      <c r="D318" s="25">
        <f t="shared" si="446"/>
        <v>234.009360374415</v>
      </c>
      <c r="E318" s="5">
        <v>1282</v>
      </c>
      <c r="F318" s="5">
        <v>1295</v>
      </c>
      <c r="G318" s="5">
        <v>1310</v>
      </c>
      <c r="H318" s="27">
        <f t="shared" si="456"/>
        <v>3042.12168486739</v>
      </c>
      <c r="I318" s="27">
        <f t="shared" si="457"/>
        <v>3510.14040561622</v>
      </c>
      <c r="J318" s="27">
        <f t="shared" si="458"/>
        <v>6552.26209048362</v>
      </c>
    </row>
    <row r="319" spans="1:10">
      <c r="A319" s="24">
        <v>44972</v>
      </c>
      <c r="B319" s="5" t="s">
        <v>103</v>
      </c>
      <c r="C319" s="5" t="s">
        <v>16</v>
      </c>
      <c r="D319" s="25">
        <f t="shared" si="446"/>
        <v>869.565217391304</v>
      </c>
      <c r="E319" s="5">
        <v>345</v>
      </c>
      <c r="F319" s="5">
        <v>350</v>
      </c>
      <c r="H319" s="27">
        <f t="shared" ref="H319:H320" si="459">IF(C319="BUY",(F319-E319)*D319,(E319-F319)*D319)</f>
        <v>4347.82608695652</v>
      </c>
      <c r="I319" s="27" t="str">
        <f t="shared" ref="I319:I320" si="460">IF(G319=0,"0.00",IF(C319="BUY",(G319-F319)*D319,(F319-G319)*D319))</f>
        <v>0.00</v>
      </c>
      <c r="J319" s="27">
        <f t="shared" ref="J319:J320" si="461">I319+H319</f>
        <v>4347.82608695652</v>
      </c>
    </row>
    <row r="320" spans="1:10">
      <c r="A320" s="24">
        <v>44972</v>
      </c>
      <c r="B320" s="5" t="s">
        <v>157</v>
      </c>
      <c r="C320" s="5" t="s">
        <v>16</v>
      </c>
      <c r="D320" s="25">
        <f t="shared" si="446"/>
        <v>428.571428571429</v>
      </c>
      <c r="E320" s="5">
        <v>700</v>
      </c>
      <c r="F320" s="5">
        <v>707</v>
      </c>
      <c r="H320" s="27">
        <f t="shared" si="459"/>
        <v>3000</v>
      </c>
      <c r="I320" s="27" t="str">
        <f t="shared" si="460"/>
        <v>0.00</v>
      </c>
      <c r="J320" s="27">
        <f t="shared" si="461"/>
        <v>3000</v>
      </c>
    </row>
    <row r="321" spans="1:10">
      <c r="A321" s="24">
        <v>44971</v>
      </c>
      <c r="B321" s="5" t="s">
        <v>165</v>
      </c>
      <c r="C321" s="5" t="s">
        <v>16</v>
      </c>
      <c r="D321" s="25">
        <f t="shared" si="446"/>
        <v>416.088765603329</v>
      </c>
      <c r="E321" s="5">
        <v>721</v>
      </c>
      <c r="F321" s="5">
        <v>726</v>
      </c>
      <c r="H321" s="27">
        <f t="shared" ref="H321:H322" si="462">IF(C321="BUY",(F321-E321)*D321,(E321-F321)*D321)</f>
        <v>2080.44382801664</v>
      </c>
      <c r="I321" s="27" t="str">
        <f t="shared" ref="I321:I322" si="463">IF(G321=0,"0.00",IF(C321="BUY",(G321-F321)*D321,(F321-G321)*D321))</f>
        <v>0.00</v>
      </c>
      <c r="J321" s="27">
        <f t="shared" ref="J321:J322" si="464">I321+H321</f>
        <v>2080.44382801664</v>
      </c>
    </row>
    <row r="322" spans="1:10">
      <c r="A322" s="24">
        <v>44971</v>
      </c>
      <c r="B322" s="5" t="s">
        <v>61</v>
      </c>
      <c r="C322" s="5" t="s">
        <v>16</v>
      </c>
      <c r="D322" s="25">
        <f t="shared" si="446"/>
        <v>180.722891566265</v>
      </c>
      <c r="E322" s="5">
        <v>1660</v>
      </c>
      <c r="F322" s="5">
        <v>1680</v>
      </c>
      <c r="H322" s="27">
        <f t="shared" si="462"/>
        <v>3614.4578313253</v>
      </c>
      <c r="I322" s="27" t="str">
        <f t="shared" si="463"/>
        <v>0.00</v>
      </c>
      <c r="J322" s="27">
        <f t="shared" si="464"/>
        <v>3614.4578313253</v>
      </c>
    </row>
    <row r="323" spans="1:10">
      <c r="A323" s="24">
        <v>44970</v>
      </c>
      <c r="B323" s="5" t="s">
        <v>159</v>
      </c>
      <c r="C323" s="5" t="s">
        <v>16</v>
      </c>
      <c r="D323" s="25">
        <f t="shared" si="446"/>
        <v>340.909090909091</v>
      </c>
      <c r="E323" s="5">
        <v>880</v>
      </c>
      <c r="F323" s="5">
        <v>890</v>
      </c>
      <c r="G323" s="5">
        <v>900</v>
      </c>
      <c r="H323" s="27">
        <f t="shared" ref="H323" si="465">IF(C323="BUY",(F323-E323)*D323,(E323-F323)*D323)</f>
        <v>3409.09090909091</v>
      </c>
      <c r="I323" s="27">
        <f t="shared" ref="I323" si="466">IF(G323=0,"0.00",IF(C323="BUY",(G323-F323)*D323,(F323-G323)*D323))</f>
        <v>3409.09090909091</v>
      </c>
      <c r="J323" s="27">
        <f t="shared" ref="J323" si="467">I323+H323</f>
        <v>6818.18181818182</v>
      </c>
    </row>
    <row r="324" spans="1:10">
      <c r="A324" s="24">
        <v>44970</v>
      </c>
      <c r="B324" s="5" t="s">
        <v>166</v>
      </c>
      <c r="C324" s="5" t="s">
        <v>16</v>
      </c>
      <c r="D324" s="25">
        <f t="shared" si="446"/>
        <v>898.203592814371</v>
      </c>
      <c r="E324" s="5">
        <v>334</v>
      </c>
      <c r="F324" s="5">
        <v>336.85</v>
      </c>
      <c r="H324" s="27">
        <f t="shared" ref="H324" si="468">IF(C324="BUY",(F324-E324)*D324,(E324-F324)*D324)</f>
        <v>2559.88023952098</v>
      </c>
      <c r="I324" s="27" t="str">
        <f t="shared" ref="I324" si="469">IF(G324=0,"0.00",IF(C324="BUY",(G324-F324)*D324,(F324-G324)*D324))</f>
        <v>0.00</v>
      </c>
      <c r="J324" s="27">
        <f t="shared" ref="J324" si="470">I324+H324</f>
        <v>2559.88023952098</v>
      </c>
    </row>
    <row r="325" spans="1:10">
      <c r="A325" s="24">
        <v>44967</v>
      </c>
      <c r="B325" s="5" t="s">
        <v>33</v>
      </c>
      <c r="C325" s="5" t="s">
        <v>16</v>
      </c>
      <c r="D325" s="25">
        <f t="shared" si="446"/>
        <v>272.727272727273</v>
      </c>
      <c r="E325" s="5">
        <v>1100</v>
      </c>
      <c r="F325" s="5">
        <v>1112</v>
      </c>
      <c r="H325" s="27">
        <f t="shared" ref="H325:H326" si="471">IF(C325="BUY",(F325-E325)*D325,(E325-F325)*D325)</f>
        <v>3272.72727272727</v>
      </c>
      <c r="I325" s="27" t="str">
        <f t="shared" ref="I325:I326" si="472">IF(G325=0,"0.00",IF(C325="BUY",(G325-F325)*D325,(F325-G325)*D325))</f>
        <v>0.00</v>
      </c>
      <c r="J325" s="27">
        <f t="shared" ref="J325:J326" si="473">I325+H325</f>
        <v>3272.72727272727</v>
      </c>
    </row>
    <row r="326" spans="1:10">
      <c r="A326" s="24">
        <v>44967</v>
      </c>
      <c r="B326" s="5" t="s">
        <v>167</v>
      </c>
      <c r="C326" s="5" t="s">
        <v>16</v>
      </c>
      <c r="D326" s="25">
        <f t="shared" si="446"/>
        <v>332.963374028857</v>
      </c>
      <c r="E326" s="5">
        <v>901</v>
      </c>
      <c r="F326" s="5">
        <v>906</v>
      </c>
      <c r="H326" s="27">
        <f t="shared" si="471"/>
        <v>1664.81687014428</v>
      </c>
      <c r="I326" s="27" t="str">
        <f t="shared" si="472"/>
        <v>0.00</v>
      </c>
      <c r="J326" s="27">
        <f t="shared" si="473"/>
        <v>1664.81687014428</v>
      </c>
    </row>
    <row r="327" spans="1:10">
      <c r="A327" s="24">
        <v>44966</v>
      </c>
      <c r="B327" s="5" t="s">
        <v>168</v>
      </c>
      <c r="C327" s="5" t="s">
        <v>16</v>
      </c>
      <c r="D327" s="25">
        <f t="shared" si="446"/>
        <v>666.666666666667</v>
      </c>
      <c r="E327" s="5">
        <v>450</v>
      </c>
      <c r="F327" s="5">
        <v>455</v>
      </c>
      <c r="H327" s="27">
        <f t="shared" ref="H327" si="474">IF(C327="BUY",(F327-E327)*D327,(E327-F327)*D327)</f>
        <v>3333.33333333333</v>
      </c>
      <c r="I327" s="27" t="str">
        <f t="shared" ref="I327" si="475">IF(G327=0,"0.00",IF(C327="BUY",(G327-F327)*D327,(F327-G327)*D327))</f>
        <v>0.00</v>
      </c>
      <c r="J327" s="27">
        <f t="shared" ref="J327" si="476">I327+H327</f>
        <v>3333.33333333333</v>
      </c>
    </row>
    <row r="328" spans="1:10">
      <c r="A328" s="24">
        <v>44965</v>
      </c>
      <c r="B328" s="5" t="s">
        <v>103</v>
      </c>
      <c r="C328" s="5" t="s">
        <v>16</v>
      </c>
      <c r="D328" s="25">
        <f t="shared" si="446"/>
        <v>909.090909090909</v>
      </c>
      <c r="E328" s="5">
        <v>330</v>
      </c>
      <c r="F328" s="5">
        <v>335</v>
      </c>
      <c r="G328" s="5">
        <v>340</v>
      </c>
      <c r="H328" s="27">
        <f t="shared" ref="H328" si="477">IF(C328="BUY",(F328-E328)*D328,(E328-F328)*D328)</f>
        <v>4545.45454545455</v>
      </c>
      <c r="I328" s="27">
        <f t="shared" ref="I328" si="478">IF(G328=0,"0.00",IF(C328="BUY",(G328-F328)*D328,(F328-G328)*D328))</f>
        <v>4545.45454545455</v>
      </c>
      <c r="J328" s="27">
        <f t="shared" ref="J328" si="479">I328+H328</f>
        <v>9090.90909090909</v>
      </c>
    </row>
    <row r="329" spans="1:10">
      <c r="A329" s="24">
        <v>44964</v>
      </c>
      <c r="B329" s="5" t="s">
        <v>169</v>
      </c>
      <c r="C329" s="5" t="s">
        <v>16</v>
      </c>
      <c r="D329" s="25">
        <f t="shared" si="446"/>
        <v>94.9367088607595</v>
      </c>
      <c r="E329" s="5">
        <v>3160</v>
      </c>
      <c r="F329" s="5">
        <v>3190</v>
      </c>
      <c r="H329" s="27">
        <f t="shared" ref="H329:H330" si="480">IF(C329="BUY",(F329-E329)*D329,(E329-F329)*D329)</f>
        <v>2848.10126582278</v>
      </c>
      <c r="I329" s="27" t="str">
        <f t="shared" ref="I329:I330" si="481">IF(G329=0,"0.00",IF(C329="BUY",(G329-F329)*D329,(F329-G329)*D329))</f>
        <v>0.00</v>
      </c>
      <c r="J329" s="27">
        <f t="shared" ref="J329:J330" si="482">I329+H329</f>
        <v>2848.10126582278</v>
      </c>
    </row>
    <row r="330" spans="1:10">
      <c r="A330" s="24">
        <v>44963</v>
      </c>
      <c r="B330" s="5" t="s">
        <v>137</v>
      </c>
      <c r="C330" s="5" t="s">
        <v>16</v>
      </c>
      <c r="D330" s="25">
        <f t="shared" si="446"/>
        <v>377.358490566038</v>
      </c>
      <c r="E330" s="5">
        <v>795</v>
      </c>
      <c r="F330" s="5">
        <v>795</v>
      </c>
      <c r="H330" s="27">
        <f t="shared" si="480"/>
        <v>0</v>
      </c>
      <c r="I330" s="27" t="str">
        <f t="shared" si="481"/>
        <v>0.00</v>
      </c>
      <c r="J330" s="27">
        <f t="shared" si="482"/>
        <v>0</v>
      </c>
    </row>
    <row r="331" spans="1:10">
      <c r="A331" s="24">
        <v>44963</v>
      </c>
      <c r="B331" s="5" t="s">
        <v>170</v>
      </c>
      <c r="C331" s="5" t="s">
        <v>16</v>
      </c>
      <c r="D331" s="25">
        <f t="shared" si="446"/>
        <v>166.666666666667</v>
      </c>
      <c r="E331" s="5">
        <v>1800</v>
      </c>
      <c r="F331" s="5">
        <v>1807</v>
      </c>
      <c r="H331" s="27">
        <f t="shared" ref="H331" si="483">IF(C331="BUY",(F331-E331)*D331,(E331-F331)*D331)</f>
        <v>1166.66666666667</v>
      </c>
      <c r="I331" s="27" t="str">
        <f t="shared" ref="I331" si="484">IF(G331=0,"0.00",IF(C331="BUY",(G331-F331)*D331,(F331-G331)*D331))</f>
        <v>0.00</v>
      </c>
      <c r="J331" s="27">
        <f t="shared" ref="J331" si="485">I331+H331</f>
        <v>1166.66666666667</v>
      </c>
    </row>
    <row r="332" spans="1:10">
      <c r="A332" s="24">
        <v>44960</v>
      </c>
      <c r="B332" s="5" t="s">
        <v>171</v>
      </c>
      <c r="C332" s="5" t="s">
        <v>16</v>
      </c>
      <c r="D332" s="25">
        <f t="shared" si="446"/>
        <v>127.118644067797</v>
      </c>
      <c r="E332" s="5">
        <v>2360</v>
      </c>
      <c r="F332" s="5">
        <v>2385</v>
      </c>
      <c r="H332" s="27">
        <f t="shared" ref="H332" si="486">IF(C332="BUY",(F332-E332)*D332,(E332-F332)*D332)</f>
        <v>3177.96610169492</v>
      </c>
      <c r="I332" s="27" t="str">
        <f t="shared" ref="I332" si="487">IF(G332=0,"0.00",IF(C332="BUY",(G332-F332)*D332,(F332-G332)*D332))</f>
        <v>0.00</v>
      </c>
      <c r="J332" s="27">
        <f t="shared" ref="J332" si="488">I332+H332</f>
        <v>3177.96610169492</v>
      </c>
    </row>
    <row r="333" spans="1:10">
      <c r="A333" s="24">
        <v>44959</v>
      </c>
      <c r="B333" s="5" t="s">
        <v>78</v>
      </c>
      <c r="C333" s="5" t="s">
        <v>16</v>
      </c>
      <c r="D333" s="25">
        <f t="shared" si="446"/>
        <v>161.725067385445</v>
      </c>
      <c r="E333" s="5">
        <v>1855</v>
      </c>
      <c r="F333" s="5">
        <v>1865</v>
      </c>
      <c r="H333" s="27">
        <f t="shared" ref="H333" si="489">IF(C333="BUY",(F333-E333)*D333,(E333-F333)*D333)</f>
        <v>1617.25067385445</v>
      </c>
      <c r="I333" s="27" t="str">
        <f t="shared" ref="I333" si="490">IF(G333=0,"0.00",IF(C333="BUY",(G333-F333)*D333,(F333-G333)*D333))</f>
        <v>0.00</v>
      </c>
      <c r="J333" s="27">
        <f t="shared" ref="J333" si="491">I333+H333</f>
        <v>1617.25067385445</v>
      </c>
    </row>
    <row r="334" spans="1:10">
      <c r="A334" s="24">
        <v>44958</v>
      </c>
      <c r="B334" s="5" t="s">
        <v>123</v>
      </c>
      <c r="C334" s="5" t="s">
        <v>16</v>
      </c>
      <c r="D334" s="25">
        <f t="shared" si="446"/>
        <v>237.717908082409</v>
      </c>
      <c r="E334" s="5">
        <v>1262</v>
      </c>
      <c r="F334" s="5">
        <v>1248</v>
      </c>
      <c r="H334" s="27">
        <f t="shared" ref="H334" si="492">IF(C334="BUY",(F334-E334)*D334,(E334-F334)*D334)</f>
        <v>-3328.05071315372</v>
      </c>
      <c r="I334" s="27" t="str">
        <f t="shared" ref="I334" si="493">IF(G334=0,"0.00",IF(C334="BUY",(G334-F334)*D334,(F334-G334)*D334))</f>
        <v>0.00</v>
      </c>
      <c r="J334" s="27">
        <f t="shared" ref="J334" si="494">I334+H334</f>
        <v>-3328.05071315372</v>
      </c>
    </row>
    <row r="335" spans="1:10">
      <c r="A335" s="24">
        <v>44957</v>
      </c>
      <c r="B335" s="5" t="s">
        <v>137</v>
      </c>
      <c r="C335" s="5" t="s">
        <v>16</v>
      </c>
      <c r="D335" s="25">
        <f t="shared" si="446"/>
        <v>382.165605095541</v>
      </c>
      <c r="E335" s="5">
        <v>785</v>
      </c>
      <c r="F335" s="5">
        <v>790</v>
      </c>
      <c r="H335" s="27">
        <f t="shared" ref="H335:H336" si="495">IF(C335="BUY",(F335-E335)*D335,(E335-F335)*D335)</f>
        <v>1910.82802547771</v>
      </c>
      <c r="I335" s="27" t="str">
        <f t="shared" ref="I335:I336" si="496">IF(G335=0,"0.00",IF(C335="BUY",(G335-F335)*D335,(F335-G335)*D335))</f>
        <v>0.00</v>
      </c>
      <c r="J335" s="27">
        <f t="shared" ref="J335:J336" si="497">I335+H335</f>
        <v>1910.82802547771</v>
      </c>
    </row>
    <row r="336" spans="1:10">
      <c r="A336" s="24">
        <v>44957</v>
      </c>
      <c r="B336" s="5" t="s">
        <v>106</v>
      </c>
      <c r="C336" s="5" t="s">
        <v>16</v>
      </c>
      <c r="D336" s="25">
        <f t="shared" si="446"/>
        <v>199.335548172757</v>
      </c>
      <c r="E336" s="5">
        <v>1505</v>
      </c>
      <c r="F336" s="5">
        <v>1520</v>
      </c>
      <c r="G336" s="5">
        <v>1535</v>
      </c>
      <c r="H336" s="27">
        <f t="shared" si="495"/>
        <v>2990.03322259136</v>
      </c>
      <c r="I336" s="27">
        <f t="shared" si="496"/>
        <v>2990.03322259136</v>
      </c>
      <c r="J336" s="27">
        <f t="shared" si="497"/>
        <v>5980.06644518272</v>
      </c>
    </row>
    <row r="337" spans="1:10">
      <c r="A337" s="24">
        <v>44956</v>
      </c>
      <c r="B337" s="5" t="s">
        <v>80</v>
      </c>
      <c r="C337" s="5" t="s">
        <v>16</v>
      </c>
      <c r="D337" s="25">
        <f t="shared" si="446"/>
        <v>337.078651685393</v>
      </c>
      <c r="E337" s="5">
        <v>890</v>
      </c>
      <c r="F337" s="5">
        <v>899</v>
      </c>
      <c r="H337" s="27">
        <f t="shared" ref="H337:H338" si="498">IF(C337="BUY",(F337-E337)*D337,(E337-F337)*D337)</f>
        <v>3033.70786516854</v>
      </c>
      <c r="I337" s="27" t="str">
        <f t="shared" ref="I337:I338" si="499">IF(G337=0,"0.00",IF(C337="BUY",(G337-F337)*D337,(F337-G337)*D337))</f>
        <v>0.00</v>
      </c>
      <c r="J337" s="27">
        <f t="shared" ref="J337:J338" si="500">I337+H337</f>
        <v>3033.70786516854</v>
      </c>
    </row>
    <row r="338" spans="1:10">
      <c r="A338" s="24">
        <v>44956</v>
      </c>
      <c r="B338" s="5" t="s">
        <v>124</v>
      </c>
      <c r="C338" s="5" t="s">
        <v>16</v>
      </c>
      <c r="D338" s="25">
        <f t="shared" si="446"/>
        <v>283.018867924528</v>
      </c>
      <c r="E338" s="5">
        <v>1060</v>
      </c>
      <c r="F338" s="5">
        <v>1068</v>
      </c>
      <c r="H338" s="27">
        <f t="shared" si="498"/>
        <v>2264.15094339623</v>
      </c>
      <c r="I338" s="27" t="str">
        <f t="shared" si="499"/>
        <v>0.00</v>
      </c>
      <c r="J338" s="27">
        <f t="shared" si="500"/>
        <v>2264.15094339623</v>
      </c>
    </row>
    <row r="339" spans="1:10">
      <c r="A339" s="24">
        <v>44953</v>
      </c>
      <c r="B339" s="5" t="s">
        <v>114</v>
      </c>
      <c r="C339" s="5" t="s">
        <v>16</v>
      </c>
      <c r="D339" s="25">
        <f t="shared" si="446"/>
        <v>757.575757575758</v>
      </c>
      <c r="E339" s="5">
        <v>396</v>
      </c>
      <c r="F339" s="5">
        <v>401</v>
      </c>
      <c r="H339" s="27">
        <f t="shared" ref="H339" si="501">IF(C339="BUY",(F339-E339)*D339,(E339-F339)*D339)</f>
        <v>3787.87878787879</v>
      </c>
      <c r="I339" s="27" t="str">
        <f t="shared" ref="I339" si="502">IF(G339=0,"0.00",IF(C339="BUY",(G339-F339)*D339,(F339-G339)*D339))</f>
        <v>0.00</v>
      </c>
      <c r="J339" s="27">
        <f t="shared" ref="J339" si="503">I339+H339</f>
        <v>3787.87878787879</v>
      </c>
    </row>
    <row r="340" spans="1:10">
      <c r="A340" s="24">
        <v>44951</v>
      </c>
      <c r="B340" s="5" t="s">
        <v>105</v>
      </c>
      <c r="C340" s="5" t="s">
        <v>16</v>
      </c>
      <c r="D340" s="25">
        <f t="shared" si="446"/>
        <v>74.4047619047619</v>
      </c>
      <c r="E340" s="5">
        <v>4032</v>
      </c>
      <c r="F340" s="5">
        <v>4070</v>
      </c>
      <c r="G340" s="5">
        <v>4110</v>
      </c>
      <c r="H340" s="27">
        <f t="shared" ref="H340" si="504">IF(C340="BUY",(F340-E340)*D340,(E340-F340)*D340)</f>
        <v>2827.38095238095</v>
      </c>
      <c r="I340" s="27">
        <f t="shared" ref="I340" si="505">IF(G340=0,"0.00",IF(C340="BUY",(G340-F340)*D340,(F340-G340)*D340))</f>
        <v>2976.19047619048</v>
      </c>
      <c r="J340" s="27">
        <f t="shared" ref="J340" si="506">I340+H340</f>
        <v>5803.57142857143</v>
      </c>
    </row>
    <row r="341" spans="1:10">
      <c r="A341" s="24">
        <v>44950</v>
      </c>
      <c r="B341" s="5" t="s">
        <v>172</v>
      </c>
      <c r="C341" s="5" t="s">
        <v>16</v>
      </c>
      <c r="D341" s="25">
        <f t="shared" si="446"/>
        <v>261.780104712042</v>
      </c>
      <c r="E341" s="5">
        <v>1146</v>
      </c>
      <c r="F341" s="5">
        <v>1160</v>
      </c>
      <c r="G341" s="5">
        <v>1175</v>
      </c>
      <c r="H341" s="27">
        <f t="shared" ref="H341" si="507">IF(C341="BUY",(F341-E341)*D341,(E341-F341)*D341)</f>
        <v>3664.92146596859</v>
      </c>
      <c r="I341" s="27">
        <f t="shared" ref="I341" si="508">IF(G341=0,"0.00",IF(C341="BUY",(G341-F341)*D341,(F341-G341)*D341))</f>
        <v>3926.70157068063</v>
      </c>
      <c r="J341" s="27">
        <f t="shared" ref="J341" si="509">I341+H341</f>
        <v>7591.62303664921</v>
      </c>
    </row>
    <row r="342" spans="1:10">
      <c r="A342" s="24">
        <v>44949</v>
      </c>
      <c r="B342" s="5" t="s">
        <v>173</v>
      </c>
      <c r="C342" s="5" t="s">
        <v>16</v>
      </c>
      <c r="D342" s="25">
        <f t="shared" si="446"/>
        <v>421.348314606742</v>
      </c>
      <c r="E342" s="5">
        <v>712</v>
      </c>
      <c r="F342" s="5">
        <v>720</v>
      </c>
      <c r="G342" s="5">
        <v>730</v>
      </c>
      <c r="H342" s="27">
        <f t="shared" ref="H342" si="510">IF(C342="BUY",(F342-E342)*D342,(E342-F342)*D342)</f>
        <v>3370.78651685393</v>
      </c>
      <c r="I342" s="27">
        <f t="shared" ref="I342" si="511">IF(G342=0,"0.00",IF(C342="BUY",(G342-F342)*D342,(F342-G342)*D342))</f>
        <v>4213.48314606742</v>
      </c>
      <c r="J342" s="27">
        <f t="shared" ref="J342" si="512">I342+H342</f>
        <v>7584.26966292135</v>
      </c>
    </row>
    <row r="343" spans="1:10">
      <c r="A343" s="24">
        <v>44946</v>
      </c>
      <c r="B343" s="5" t="s">
        <v>53</v>
      </c>
      <c r="C343" s="5" t="s">
        <v>16</v>
      </c>
      <c r="D343" s="25">
        <f t="shared" si="446"/>
        <v>267.618198037467</v>
      </c>
      <c r="E343" s="5">
        <v>1121</v>
      </c>
      <c r="F343" s="5">
        <v>1134</v>
      </c>
      <c r="H343" s="27">
        <f t="shared" ref="H343:H344" si="513">IF(C343="BUY",(F343-E343)*D343,(E343-F343)*D343)</f>
        <v>3479.03657448707</v>
      </c>
      <c r="I343" s="27" t="str">
        <f t="shared" ref="I343:I344" si="514">IF(G343=0,"0.00",IF(C343="BUY",(G343-F343)*D343,(F343-G343)*D343))</f>
        <v>0.00</v>
      </c>
      <c r="J343" s="27">
        <f t="shared" ref="J343:J344" si="515">I343+H343</f>
        <v>3479.03657448707</v>
      </c>
    </row>
    <row r="344" spans="1:10">
      <c r="A344" s="24">
        <v>44946</v>
      </c>
      <c r="B344" s="5" t="s">
        <v>174</v>
      </c>
      <c r="C344" s="5" t="s">
        <v>16</v>
      </c>
      <c r="D344" s="25">
        <f t="shared" si="446"/>
        <v>931.67701863354</v>
      </c>
      <c r="E344" s="5">
        <v>322</v>
      </c>
      <c r="F344" s="5">
        <v>324</v>
      </c>
      <c r="H344" s="27">
        <f t="shared" si="513"/>
        <v>1863.35403726708</v>
      </c>
      <c r="I344" s="27" t="str">
        <f t="shared" si="514"/>
        <v>0.00</v>
      </c>
      <c r="J344" s="27">
        <f t="shared" si="515"/>
        <v>1863.35403726708</v>
      </c>
    </row>
    <row r="345" spans="1:10">
      <c r="A345" s="24">
        <v>44945</v>
      </c>
      <c r="B345" s="5" t="s">
        <v>137</v>
      </c>
      <c r="C345" s="5" t="s">
        <v>16</v>
      </c>
      <c r="D345" s="25">
        <f t="shared" si="446"/>
        <v>356.718192627824</v>
      </c>
      <c r="E345" s="5">
        <v>841</v>
      </c>
      <c r="F345" s="5">
        <v>841</v>
      </c>
      <c r="H345" s="27">
        <f t="shared" ref="H345:H348" si="516">IF(C345="BUY",(F345-E345)*D345,(E345-F345)*D345)</f>
        <v>0</v>
      </c>
      <c r="I345" s="27" t="str">
        <f t="shared" ref="I345:I348" si="517">IF(G345=0,"0.00",IF(C345="BUY",(G345-F345)*D345,(F345-G345)*D345))</f>
        <v>0.00</v>
      </c>
      <c r="J345" s="27">
        <f t="shared" ref="J345:J348" si="518">I345+H345</f>
        <v>0</v>
      </c>
    </row>
    <row r="346" spans="1:10">
      <c r="A346" s="24">
        <v>44945</v>
      </c>
      <c r="B346" s="5" t="s">
        <v>53</v>
      </c>
      <c r="C346" s="5" t="s">
        <v>16</v>
      </c>
      <c r="D346" s="25">
        <f t="shared" si="446"/>
        <v>273.722627737226</v>
      </c>
      <c r="E346" s="5">
        <v>1096</v>
      </c>
      <c r="F346" s="5">
        <v>1106</v>
      </c>
      <c r="G346" s="5">
        <v>1120</v>
      </c>
      <c r="H346" s="27">
        <f t="shared" si="516"/>
        <v>2737.22627737226</v>
      </c>
      <c r="I346" s="27">
        <f t="shared" si="517"/>
        <v>3832.11678832117</v>
      </c>
      <c r="J346" s="27">
        <f t="shared" si="518"/>
        <v>6569.34306569343</v>
      </c>
    </row>
    <row r="347" spans="1:10">
      <c r="A347" s="24">
        <v>44945</v>
      </c>
      <c r="B347" s="5" t="s">
        <v>175</v>
      </c>
      <c r="C347" s="5" t="s">
        <v>16</v>
      </c>
      <c r="D347" s="25">
        <f t="shared" si="446"/>
        <v>398.936170212766</v>
      </c>
      <c r="E347" s="5">
        <v>752</v>
      </c>
      <c r="F347" s="5">
        <v>760</v>
      </c>
      <c r="G347" s="5">
        <v>768</v>
      </c>
      <c r="H347" s="27">
        <f t="shared" si="516"/>
        <v>3191.48936170213</v>
      </c>
      <c r="I347" s="27">
        <f t="shared" si="517"/>
        <v>3191.48936170213</v>
      </c>
      <c r="J347" s="27">
        <f t="shared" si="518"/>
        <v>6382.97872340426</v>
      </c>
    </row>
    <row r="348" spans="1:10">
      <c r="A348" s="24">
        <v>44945</v>
      </c>
      <c r="B348" s="5" t="s">
        <v>152</v>
      </c>
      <c r="C348" s="5" t="s">
        <v>16</v>
      </c>
      <c r="D348" s="25">
        <f t="shared" si="446"/>
        <v>441.176470588235</v>
      </c>
      <c r="E348" s="5">
        <v>680</v>
      </c>
      <c r="F348" s="5">
        <v>673</v>
      </c>
      <c r="H348" s="27">
        <f t="shared" si="516"/>
        <v>-3088.23529411765</v>
      </c>
      <c r="I348" s="27" t="str">
        <f t="shared" si="517"/>
        <v>0.00</v>
      </c>
      <c r="J348" s="27">
        <f t="shared" si="518"/>
        <v>-3088.23529411765</v>
      </c>
    </row>
    <row r="349" spans="1:10">
      <c r="A349" s="24">
        <v>44944</v>
      </c>
      <c r="B349" s="5" t="s">
        <v>46</v>
      </c>
      <c r="C349" s="5" t="s">
        <v>16</v>
      </c>
      <c r="D349" s="25">
        <f t="shared" ref="D349:D353" si="519">300000/E349</f>
        <v>222.222222222222</v>
      </c>
      <c r="E349" s="5">
        <v>1350</v>
      </c>
      <c r="F349" s="5">
        <v>1365</v>
      </c>
      <c r="G349" s="5">
        <v>1380</v>
      </c>
      <c r="H349" s="27">
        <f t="shared" ref="H349" si="520">IF(C349="BUY",(F349-E349)*D349,(E349-F349)*D349)</f>
        <v>3333.33333333333</v>
      </c>
      <c r="I349" s="27">
        <f t="shared" ref="I349" si="521">IF(G349=0,"0.00",IF(C349="BUY",(G349-F349)*D349,(F349-G349)*D349))</f>
        <v>3333.33333333333</v>
      </c>
      <c r="J349" s="27">
        <f t="shared" ref="J349" si="522">I349+H349</f>
        <v>6666.66666666667</v>
      </c>
    </row>
    <row r="350" spans="1:10">
      <c r="A350" s="24">
        <v>44943</v>
      </c>
      <c r="B350" s="5" t="s">
        <v>130</v>
      </c>
      <c r="C350" s="5" t="s">
        <v>16</v>
      </c>
      <c r="D350" s="25">
        <f t="shared" si="519"/>
        <v>176.470588235294</v>
      </c>
      <c r="E350" s="5">
        <v>1700</v>
      </c>
      <c r="F350" s="5">
        <v>1709.5</v>
      </c>
      <c r="H350" s="27">
        <f t="shared" ref="H350:H353" si="523">IF(C350="BUY",(F350-E350)*D350,(E350-F350)*D350)</f>
        <v>1676.47058823529</v>
      </c>
      <c r="I350" s="27" t="str">
        <f t="shared" ref="I350:I353" si="524">IF(G350=0,"0.00",IF(C350="BUY",(G350-F350)*D350,(F350-G350)*D350))</f>
        <v>0.00</v>
      </c>
      <c r="J350" s="27">
        <f t="shared" ref="J350:J353" si="525">I350+H350</f>
        <v>1676.47058823529</v>
      </c>
    </row>
    <row r="351" spans="1:10">
      <c r="A351" s="24">
        <v>44942</v>
      </c>
      <c r="B351" s="5" t="s">
        <v>176</v>
      </c>
      <c r="C351" s="5" t="s">
        <v>16</v>
      </c>
      <c r="D351" s="25">
        <f t="shared" si="519"/>
        <v>1948.05194805195</v>
      </c>
      <c r="E351" s="5">
        <v>154</v>
      </c>
      <c r="F351" s="5">
        <v>155.95</v>
      </c>
      <c r="H351" s="27">
        <f t="shared" si="523"/>
        <v>3798.70129870128</v>
      </c>
      <c r="I351" s="27" t="str">
        <f t="shared" si="524"/>
        <v>0.00</v>
      </c>
      <c r="J351" s="27">
        <f t="shared" si="525"/>
        <v>3798.70129870128</v>
      </c>
    </row>
    <row r="352" spans="1:10">
      <c r="A352" s="24">
        <v>44942</v>
      </c>
      <c r="B352" s="5" t="s">
        <v>44</v>
      </c>
      <c r="C352" s="5" t="s">
        <v>16</v>
      </c>
      <c r="D352" s="25">
        <f t="shared" si="519"/>
        <v>398.406374501992</v>
      </c>
      <c r="E352" s="5">
        <v>753</v>
      </c>
      <c r="F352" s="5">
        <v>753</v>
      </c>
      <c r="H352" s="27">
        <f t="shared" si="523"/>
        <v>0</v>
      </c>
      <c r="I352" s="27" t="str">
        <f t="shared" si="524"/>
        <v>0.00</v>
      </c>
      <c r="J352" s="27">
        <f t="shared" si="525"/>
        <v>0</v>
      </c>
    </row>
    <row r="353" spans="1:10">
      <c r="A353" s="24">
        <v>44942</v>
      </c>
      <c r="B353" s="5" t="s">
        <v>56</v>
      </c>
      <c r="C353" s="5" t="s">
        <v>16</v>
      </c>
      <c r="D353" s="25">
        <f t="shared" si="519"/>
        <v>284.36018957346</v>
      </c>
      <c r="E353" s="5">
        <v>1055</v>
      </c>
      <c r="F353" s="5">
        <v>1032</v>
      </c>
      <c r="H353" s="27">
        <f t="shared" si="523"/>
        <v>-6540.28436018957</v>
      </c>
      <c r="I353" s="27" t="str">
        <f t="shared" si="524"/>
        <v>0.00</v>
      </c>
      <c r="J353" s="27">
        <f t="shared" si="525"/>
        <v>-6540.28436018957</v>
      </c>
    </row>
    <row r="354" spans="1:10">
      <c r="A354" s="24">
        <v>44939</v>
      </c>
      <c r="B354" s="23" t="s">
        <v>177</v>
      </c>
      <c r="C354" s="23" t="s">
        <v>16</v>
      </c>
      <c r="D354" s="25">
        <f t="shared" ref="D354:D358" si="526">300000/E354</f>
        <v>119.521912350598</v>
      </c>
      <c r="E354" s="5">
        <v>2510</v>
      </c>
      <c r="F354" s="5">
        <v>2520</v>
      </c>
      <c r="H354" s="27">
        <f t="shared" ref="H354:H358" si="527">IF(C354="BUY",(F354-E354)*D354,(E354-F354)*D354)</f>
        <v>1195.21912350598</v>
      </c>
      <c r="I354" s="27" t="str">
        <f t="shared" ref="I354:I358" si="528">IF(G354=0,"0.00",IF(C354="BUY",(G354-F354)*D354,(F354-G354)*D354))</f>
        <v>0.00</v>
      </c>
      <c r="J354" s="27">
        <f t="shared" ref="J354:J358" si="529">I354+H354</f>
        <v>1195.21912350598</v>
      </c>
    </row>
    <row r="355" spans="1:10">
      <c r="A355" s="24">
        <v>44939</v>
      </c>
      <c r="B355" s="23" t="s">
        <v>92</v>
      </c>
      <c r="C355" s="23" t="s">
        <v>16</v>
      </c>
      <c r="D355" s="25">
        <f t="shared" si="526"/>
        <v>361.44578313253</v>
      </c>
      <c r="E355" s="5">
        <v>830</v>
      </c>
      <c r="F355" s="5">
        <v>838</v>
      </c>
      <c r="H355" s="27">
        <f t="shared" si="527"/>
        <v>2891.56626506024</v>
      </c>
      <c r="I355" s="27" t="str">
        <f t="shared" si="528"/>
        <v>0.00</v>
      </c>
      <c r="J355" s="27">
        <f t="shared" si="529"/>
        <v>2891.56626506024</v>
      </c>
    </row>
    <row r="356" spans="1:10">
      <c r="A356" s="24">
        <v>44939</v>
      </c>
      <c r="B356" s="23" t="s">
        <v>178</v>
      </c>
      <c r="C356" s="23" t="s">
        <v>16</v>
      </c>
      <c r="D356" s="25">
        <f t="shared" si="526"/>
        <v>297.619047619048</v>
      </c>
      <c r="E356" s="5">
        <v>1008</v>
      </c>
      <c r="F356" s="5">
        <v>1020</v>
      </c>
      <c r="H356" s="27">
        <f t="shared" si="527"/>
        <v>3571.42857142857</v>
      </c>
      <c r="I356" s="27" t="str">
        <f t="shared" si="528"/>
        <v>0.00</v>
      </c>
      <c r="J356" s="27">
        <f t="shared" si="529"/>
        <v>3571.42857142857</v>
      </c>
    </row>
    <row r="357" spans="1:10">
      <c r="A357" s="24">
        <v>44938</v>
      </c>
      <c r="B357" s="5" t="s">
        <v>102</v>
      </c>
      <c r="C357" s="5" t="s">
        <v>16</v>
      </c>
      <c r="D357" s="25">
        <f t="shared" si="526"/>
        <v>600</v>
      </c>
      <c r="E357" s="5">
        <v>500</v>
      </c>
      <c r="F357" s="5">
        <v>504.8</v>
      </c>
      <c r="H357" s="27">
        <f t="shared" si="527"/>
        <v>2880.00000000001</v>
      </c>
      <c r="I357" s="27" t="str">
        <f t="shared" si="528"/>
        <v>0.00</v>
      </c>
      <c r="J357" s="27">
        <f t="shared" si="529"/>
        <v>2880.00000000001</v>
      </c>
    </row>
    <row r="358" spans="1:10">
      <c r="A358" s="24">
        <v>44938</v>
      </c>
      <c r="B358" s="5" t="s">
        <v>132</v>
      </c>
      <c r="C358" s="5" t="s">
        <v>16</v>
      </c>
      <c r="D358" s="25">
        <f t="shared" si="526"/>
        <v>491.803278688525</v>
      </c>
      <c r="E358" s="5">
        <v>610</v>
      </c>
      <c r="F358" s="5">
        <v>610</v>
      </c>
      <c r="H358" s="27">
        <f t="shared" si="527"/>
        <v>0</v>
      </c>
      <c r="I358" s="27" t="str">
        <f t="shared" si="528"/>
        <v>0.00</v>
      </c>
      <c r="J358" s="27">
        <f t="shared" si="529"/>
        <v>0</v>
      </c>
    </row>
    <row r="359" spans="1:10">
      <c r="A359" s="24">
        <v>44937</v>
      </c>
      <c r="B359" s="5" t="s">
        <v>84</v>
      </c>
      <c r="C359" s="5" t="s">
        <v>16</v>
      </c>
      <c r="D359" s="25">
        <f t="shared" ref="D359:D368" si="530">300000/E359</f>
        <v>522.648083623693</v>
      </c>
      <c r="E359" s="5">
        <v>574</v>
      </c>
      <c r="F359" s="5">
        <v>581</v>
      </c>
      <c r="H359" s="27">
        <f t="shared" ref="H359:H360" si="531">IF(C359="BUY",(F359-E359)*D359,(E359-F359)*D359)</f>
        <v>3658.53658536585</v>
      </c>
      <c r="I359" s="27" t="str">
        <f t="shared" ref="I359:I360" si="532">IF(G359=0,"0.00",IF(C359="BUY",(G359-F359)*D359,(F359-G359)*D359))</f>
        <v>0.00</v>
      </c>
      <c r="J359" s="27">
        <f t="shared" ref="J359:J360" si="533">I359+H359</f>
        <v>3658.53658536585</v>
      </c>
    </row>
    <row r="360" spans="1:10">
      <c r="A360" s="24">
        <v>44937</v>
      </c>
      <c r="B360" s="5" t="s">
        <v>179</v>
      </c>
      <c r="C360" s="5" t="s">
        <v>16</v>
      </c>
      <c r="D360" s="25">
        <f t="shared" si="530"/>
        <v>2985.07462686567</v>
      </c>
      <c r="E360" s="5">
        <v>100.5</v>
      </c>
      <c r="F360" s="5">
        <v>100.5</v>
      </c>
      <c r="H360" s="27">
        <f t="shared" si="531"/>
        <v>0</v>
      </c>
      <c r="I360" s="27" t="str">
        <f t="shared" si="532"/>
        <v>0.00</v>
      </c>
      <c r="J360" s="27">
        <f t="shared" si="533"/>
        <v>0</v>
      </c>
    </row>
    <row r="361" spans="1:10">
      <c r="A361" s="24">
        <v>44936</v>
      </c>
      <c r="B361" s="5" t="s">
        <v>180</v>
      </c>
      <c r="C361" s="5" t="s">
        <v>16</v>
      </c>
      <c r="D361" s="25">
        <f t="shared" si="530"/>
        <v>735.294117647059</v>
      </c>
      <c r="E361" s="5">
        <v>408</v>
      </c>
      <c r="F361" s="5">
        <v>411.8</v>
      </c>
      <c r="H361" s="27">
        <f t="shared" ref="H361" si="534">IF(C361="BUY",(F361-E361)*D361,(E361-F361)*D361)</f>
        <v>2794.11764705883</v>
      </c>
      <c r="I361" s="27" t="str">
        <f t="shared" ref="I361" si="535">IF(G361=0,"0.00",IF(C361="BUY",(G361-F361)*D361,(F361-G361)*D361))</f>
        <v>0.00</v>
      </c>
      <c r="J361" s="27">
        <f t="shared" ref="J361" si="536">I361+H361</f>
        <v>2794.11764705883</v>
      </c>
    </row>
    <row r="362" spans="1:10">
      <c r="A362" s="24">
        <v>44935</v>
      </c>
      <c r="B362" s="5" t="s">
        <v>80</v>
      </c>
      <c r="C362" s="5" t="s">
        <v>16</v>
      </c>
      <c r="D362" s="25">
        <f t="shared" si="530"/>
        <v>333.333333333333</v>
      </c>
      <c r="E362" s="5">
        <v>900</v>
      </c>
      <c r="F362" s="5">
        <v>910</v>
      </c>
      <c r="H362" s="27">
        <f t="shared" ref="H362:H366" si="537">IF(C362="BUY",(F362-E362)*D362,(E362-F362)*D362)</f>
        <v>3333.33333333333</v>
      </c>
      <c r="I362" s="27" t="str">
        <f t="shared" ref="I362:I366" si="538">IF(G362=0,"0.00",IF(C362="BUY",(G362-F362)*D362,(F362-G362)*D362))</f>
        <v>0.00</v>
      </c>
      <c r="J362" s="27">
        <f t="shared" ref="J362:J366" si="539">I362+H362</f>
        <v>3333.33333333333</v>
      </c>
    </row>
    <row r="363" spans="1:10">
      <c r="A363" s="24">
        <v>44935</v>
      </c>
      <c r="B363" s="5" t="s">
        <v>159</v>
      </c>
      <c r="C363" s="5" t="s">
        <v>16</v>
      </c>
      <c r="D363" s="25">
        <f t="shared" si="530"/>
        <v>372.670807453416</v>
      </c>
      <c r="E363" s="5">
        <v>805</v>
      </c>
      <c r="F363" s="5">
        <v>815</v>
      </c>
      <c r="G363" s="5">
        <v>825</v>
      </c>
      <c r="H363" s="27">
        <f t="shared" si="537"/>
        <v>3726.70807453416</v>
      </c>
      <c r="I363" s="27">
        <f t="shared" si="538"/>
        <v>3726.70807453416</v>
      </c>
      <c r="J363" s="27">
        <f t="shared" si="539"/>
        <v>7453.41614906832</v>
      </c>
    </row>
    <row r="364" spans="1:10">
      <c r="A364" s="24">
        <v>44932</v>
      </c>
      <c r="B364" s="5" t="s">
        <v>137</v>
      </c>
      <c r="C364" s="5" t="s">
        <v>16</v>
      </c>
      <c r="D364" s="25">
        <f t="shared" si="530"/>
        <v>340.522133938706</v>
      </c>
      <c r="E364" s="5">
        <v>881</v>
      </c>
      <c r="F364" s="5">
        <v>887.65</v>
      </c>
      <c r="H364" s="27">
        <f t="shared" si="537"/>
        <v>2264.47219069239</v>
      </c>
      <c r="I364" s="27" t="str">
        <f t="shared" si="538"/>
        <v>0.00</v>
      </c>
      <c r="J364" s="27">
        <f t="shared" si="539"/>
        <v>2264.47219069239</v>
      </c>
    </row>
    <row r="365" spans="1:10">
      <c r="A365" s="24">
        <v>44932</v>
      </c>
      <c r="B365" s="5" t="s">
        <v>181</v>
      </c>
      <c r="C365" s="5" t="s">
        <v>16</v>
      </c>
      <c r="D365" s="25">
        <f t="shared" si="530"/>
        <v>974.025974025974</v>
      </c>
      <c r="E365" s="5">
        <v>308</v>
      </c>
      <c r="F365" s="5">
        <v>311</v>
      </c>
      <c r="H365" s="27">
        <f t="shared" si="537"/>
        <v>2922.07792207792</v>
      </c>
      <c r="I365" s="27" t="str">
        <f t="shared" si="538"/>
        <v>0.00</v>
      </c>
      <c r="J365" s="27">
        <f t="shared" si="539"/>
        <v>2922.07792207792</v>
      </c>
    </row>
    <row r="366" spans="1:10">
      <c r="A366" s="24">
        <v>44931</v>
      </c>
      <c r="B366" s="5" t="s">
        <v>130</v>
      </c>
      <c r="C366" s="5" t="s">
        <v>16</v>
      </c>
      <c r="D366" s="25">
        <f t="shared" si="530"/>
        <v>162.162162162162</v>
      </c>
      <c r="E366" s="5">
        <v>1850</v>
      </c>
      <c r="F366" s="5">
        <v>1855</v>
      </c>
      <c r="H366" s="27">
        <f t="shared" si="537"/>
        <v>810.810810810811</v>
      </c>
      <c r="I366" s="27" t="str">
        <f t="shared" si="538"/>
        <v>0.00</v>
      </c>
      <c r="J366" s="27">
        <f t="shared" si="539"/>
        <v>810.810810810811</v>
      </c>
    </row>
    <row r="367" spans="1:10">
      <c r="A367" s="24">
        <v>44931</v>
      </c>
      <c r="B367" s="5" t="s">
        <v>182</v>
      </c>
      <c r="C367" s="5" t="s">
        <v>16</v>
      </c>
      <c r="D367" s="25">
        <f t="shared" si="530"/>
        <v>136.301681054066</v>
      </c>
      <c r="E367" s="5">
        <v>2201</v>
      </c>
      <c r="F367" s="5">
        <v>2220</v>
      </c>
      <c r="H367" s="27">
        <f t="shared" ref="H367:H368" si="540">IF(C367="BUY",(F367-E367)*D367,(E367-F367)*D367)</f>
        <v>2589.73194002726</v>
      </c>
      <c r="I367" s="27" t="str">
        <f t="shared" ref="I367:I368" si="541">IF(G367=0,"0.00",IF(C367="BUY",(G367-F367)*D367,(F367-G367)*D367))</f>
        <v>0.00</v>
      </c>
      <c r="J367" s="27">
        <f t="shared" ref="J367:J368" si="542">I367+H367</f>
        <v>2589.73194002726</v>
      </c>
    </row>
    <row r="368" spans="1:10">
      <c r="A368" s="24">
        <v>44930</v>
      </c>
      <c r="B368" s="5" t="s">
        <v>127</v>
      </c>
      <c r="C368" s="5" t="s">
        <v>16</v>
      </c>
      <c r="D368" s="25">
        <f t="shared" si="530"/>
        <v>582.52427184466</v>
      </c>
      <c r="E368" s="5">
        <v>515</v>
      </c>
      <c r="F368" s="5">
        <v>515</v>
      </c>
      <c r="H368" s="27">
        <f t="shared" si="540"/>
        <v>0</v>
      </c>
      <c r="I368" s="27" t="str">
        <f t="shared" si="541"/>
        <v>0.00</v>
      </c>
      <c r="J368" s="27">
        <f t="shared" si="542"/>
        <v>0</v>
      </c>
    </row>
    <row r="369" spans="1:10">
      <c r="A369" s="24">
        <v>44929</v>
      </c>
      <c r="B369" s="5" t="s">
        <v>183</v>
      </c>
      <c r="C369" s="5" t="s">
        <v>16</v>
      </c>
      <c r="D369" s="25">
        <f t="shared" ref="D369:D382" si="543">300000/E369</f>
        <v>714.285714285714</v>
      </c>
      <c r="E369" s="5">
        <v>420</v>
      </c>
      <c r="F369" s="5">
        <v>426</v>
      </c>
      <c r="H369" s="27">
        <f t="shared" ref="H369:H370" si="544">IF(C369="BUY",(F369-E369)*D369,(E369-F369)*D369)</f>
        <v>4285.71428571429</v>
      </c>
      <c r="I369" s="27" t="str">
        <f t="shared" ref="I369:I370" si="545">IF(G369=0,"0.00",IF(C369="BUY",(G369-F369)*D369,(F369-G369)*D369))</f>
        <v>0.00</v>
      </c>
      <c r="J369" s="27">
        <f t="shared" ref="J369:J370" si="546">I369+H369</f>
        <v>4285.71428571429</v>
      </c>
    </row>
    <row r="370" spans="1:10">
      <c r="A370" s="24">
        <v>44929</v>
      </c>
      <c r="B370" s="5" t="s">
        <v>127</v>
      </c>
      <c r="C370" s="5" t="s">
        <v>16</v>
      </c>
      <c r="D370" s="25">
        <f t="shared" si="543"/>
        <v>581.395348837209</v>
      </c>
      <c r="E370" s="5">
        <v>516</v>
      </c>
      <c r="F370" s="5">
        <v>519.4</v>
      </c>
      <c r="H370" s="27">
        <f t="shared" si="544"/>
        <v>1976.7441860465</v>
      </c>
      <c r="I370" s="27" t="str">
        <f t="shared" si="545"/>
        <v>0.00</v>
      </c>
      <c r="J370" s="27">
        <f t="shared" si="546"/>
        <v>1976.7441860465</v>
      </c>
    </row>
    <row r="371" spans="1:10">
      <c r="A371" s="24">
        <v>44928</v>
      </c>
      <c r="B371" s="5" t="s">
        <v>184</v>
      </c>
      <c r="C371" s="5" t="s">
        <v>16</v>
      </c>
      <c r="D371" s="25">
        <f t="shared" si="543"/>
        <v>810.810810810811</v>
      </c>
      <c r="E371" s="5">
        <v>370</v>
      </c>
      <c r="F371" s="5">
        <v>374</v>
      </c>
      <c r="H371" s="27">
        <f t="shared" ref="H371" si="547">IF(C371="BUY",(F371-E371)*D371,(E371-F371)*D371)</f>
        <v>3243.24324324324</v>
      </c>
      <c r="I371" s="27" t="str">
        <f t="shared" ref="I371" si="548">IF(G371=0,"0.00",IF(C371="BUY",(G371-F371)*D371,(F371-G371)*D371))</f>
        <v>0.00</v>
      </c>
      <c r="J371" s="27">
        <f t="shared" ref="J371" si="549">I371+H371</f>
        <v>3243.24324324324</v>
      </c>
    </row>
    <row r="372" spans="1:10">
      <c r="A372" s="24">
        <v>44925</v>
      </c>
      <c r="B372" s="5" t="s">
        <v>185</v>
      </c>
      <c r="C372" s="5" t="s">
        <v>16</v>
      </c>
      <c r="D372" s="25">
        <f t="shared" si="543"/>
        <v>649.350649350649</v>
      </c>
      <c r="E372" s="5">
        <v>462</v>
      </c>
      <c r="F372" s="5">
        <v>457</v>
      </c>
      <c r="H372" s="27">
        <f t="shared" ref="H372" si="550">IF(C372="BUY",(F372-E372)*D372,(E372-F372)*D372)</f>
        <v>-3246.75324675325</v>
      </c>
      <c r="I372" s="27" t="str">
        <f t="shared" ref="I372" si="551">IF(G372=0,"0.00",IF(C372="BUY",(G372-F372)*D372,(F372-G372)*D372))</f>
        <v>0.00</v>
      </c>
      <c r="J372" s="27">
        <f t="shared" ref="J372" si="552">I372+H372</f>
        <v>-3246.75324675325</v>
      </c>
    </row>
    <row r="373" spans="1:10">
      <c r="A373" s="36">
        <v>44924</v>
      </c>
      <c r="B373" s="5" t="s">
        <v>160</v>
      </c>
      <c r="C373" s="5" t="s">
        <v>16</v>
      </c>
      <c r="D373" s="25">
        <f t="shared" si="543"/>
        <v>375</v>
      </c>
      <c r="E373" s="5">
        <v>800</v>
      </c>
      <c r="F373" s="5">
        <v>805.5</v>
      </c>
      <c r="H373" s="27">
        <f t="shared" ref="H373:H374" si="553">IF(C373="BUY",(F373-E373)*D373,(E373-F373)*D373)</f>
        <v>2062.5</v>
      </c>
      <c r="I373" s="27" t="str">
        <f t="shared" ref="I373:I374" si="554">IF(G373=0,"0.00",IF(C373="BUY",(G373-F373)*D373,(F373-G373)*D373))</f>
        <v>0.00</v>
      </c>
      <c r="J373" s="27">
        <f t="shared" ref="J373:J374" si="555">I373+H373</f>
        <v>2062.5</v>
      </c>
    </row>
    <row r="374" spans="1:10">
      <c r="A374" s="24">
        <v>44923</v>
      </c>
      <c r="B374" s="5" t="s">
        <v>186</v>
      </c>
      <c r="C374" s="5" t="s">
        <v>16</v>
      </c>
      <c r="D374" s="25">
        <f t="shared" si="543"/>
        <v>378.310214375788</v>
      </c>
      <c r="E374" s="5">
        <v>793</v>
      </c>
      <c r="F374" s="5">
        <v>800</v>
      </c>
      <c r="H374" s="27">
        <f t="shared" si="553"/>
        <v>2648.17150063052</v>
      </c>
      <c r="I374" s="27" t="str">
        <f t="shared" si="554"/>
        <v>0.00</v>
      </c>
      <c r="J374" s="27">
        <f t="shared" si="555"/>
        <v>2648.17150063052</v>
      </c>
    </row>
    <row r="375" spans="1:10">
      <c r="A375" s="24">
        <v>44922</v>
      </c>
      <c r="B375" s="5" t="s">
        <v>187</v>
      </c>
      <c r="C375" s="5" t="s">
        <v>16</v>
      </c>
      <c r="D375" s="25">
        <f t="shared" si="543"/>
        <v>714.285714285714</v>
      </c>
      <c r="E375" s="5">
        <v>420</v>
      </c>
      <c r="F375" s="5">
        <v>425</v>
      </c>
      <c r="H375" s="27">
        <f t="shared" ref="H375:H376" si="556">IF(C375="BUY",(F375-E375)*D375,(E375-F375)*D375)</f>
        <v>3571.42857142857</v>
      </c>
      <c r="I375" s="27" t="str">
        <f t="shared" ref="I375:I376" si="557">IF(G375=0,"0.00",IF(C375="BUY",(G375-F375)*D375,(F375-G375)*D375))</f>
        <v>0.00</v>
      </c>
      <c r="J375" s="27">
        <f t="shared" ref="J375:J376" si="558">I375+H375</f>
        <v>3571.42857142857</v>
      </c>
    </row>
    <row r="376" spans="1:10">
      <c r="A376" s="24">
        <v>44921</v>
      </c>
      <c r="B376" s="5" t="s">
        <v>188</v>
      </c>
      <c r="C376" s="5" t="s">
        <v>16</v>
      </c>
      <c r="D376" s="25">
        <f t="shared" si="543"/>
        <v>641.025641025641</v>
      </c>
      <c r="E376" s="5">
        <v>468</v>
      </c>
      <c r="F376" s="5">
        <v>473</v>
      </c>
      <c r="H376" s="27">
        <f t="shared" si="556"/>
        <v>3205.12820512821</v>
      </c>
      <c r="I376" s="27" t="str">
        <f t="shared" si="557"/>
        <v>0.00</v>
      </c>
      <c r="J376" s="27">
        <f t="shared" si="558"/>
        <v>3205.12820512821</v>
      </c>
    </row>
    <row r="377" spans="1:10">
      <c r="A377" s="24">
        <v>44918</v>
      </c>
      <c r="B377" s="5" t="s">
        <v>189</v>
      </c>
      <c r="C377" s="5" t="s">
        <v>16</v>
      </c>
      <c r="D377" s="25">
        <f t="shared" si="543"/>
        <v>895.522388059701</v>
      </c>
      <c r="E377" s="5">
        <v>335</v>
      </c>
      <c r="F377" s="5">
        <v>340</v>
      </c>
      <c r="G377" s="5">
        <v>345</v>
      </c>
      <c r="H377" s="27">
        <f t="shared" ref="H377:H378" si="559">IF(C377="BUY",(F377-E377)*D377,(E377-F377)*D377)</f>
        <v>4477.61194029851</v>
      </c>
      <c r="I377" s="27">
        <f t="shared" ref="I377:I378" si="560">IF(G377=0,"0.00",IF(C377="BUY",(G377-F377)*D377,(F377-G377)*D377))</f>
        <v>4477.61194029851</v>
      </c>
      <c r="J377" s="27">
        <f t="shared" ref="J377:J378" si="561">I377+H377</f>
        <v>8955.22388059702</v>
      </c>
    </row>
    <row r="378" spans="1:10">
      <c r="A378" s="24">
        <v>44917</v>
      </c>
      <c r="B378" s="5" t="s">
        <v>190</v>
      </c>
      <c r="C378" s="5" t="s">
        <v>16</v>
      </c>
      <c r="D378" s="25">
        <f t="shared" si="543"/>
        <v>89.0207715133531</v>
      </c>
      <c r="E378" s="5">
        <v>3370</v>
      </c>
      <c r="F378" s="5">
        <v>3330</v>
      </c>
      <c r="H378" s="27">
        <f t="shared" si="559"/>
        <v>-3560.83086053412</v>
      </c>
      <c r="I378" s="27" t="str">
        <f t="shared" si="560"/>
        <v>0.00</v>
      </c>
      <c r="J378" s="27">
        <f t="shared" si="561"/>
        <v>-3560.83086053412</v>
      </c>
    </row>
    <row r="379" spans="1:10">
      <c r="A379" s="24">
        <v>44916</v>
      </c>
      <c r="B379" s="5" t="s">
        <v>191</v>
      </c>
      <c r="C379" s="5" t="s">
        <v>16</v>
      </c>
      <c r="D379" s="25">
        <f t="shared" si="543"/>
        <v>669.642857142857</v>
      </c>
      <c r="E379" s="5">
        <v>448</v>
      </c>
      <c r="F379" s="5">
        <v>453</v>
      </c>
      <c r="G379" s="5">
        <v>458</v>
      </c>
      <c r="H379" s="27">
        <f t="shared" ref="H379:H381" si="562">IF(C379="BUY",(F379-E379)*D379,(E379-F379)*D379)</f>
        <v>3348.21428571429</v>
      </c>
      <c r="I379" s="27">
        <f t="shared" ref="I379:I381" si="563">IF(G379=0,"0.00",IF(C379="BUY",(G379-F379)*D379,(F379-G379)*D379))</f>
        <v>3348.21428571429</v>
      </c>
      <c r="J379" s="27">
        <f t="shared" ref="J379:J381" si="564">I379+H379</f>
        <v>6696.42857142857</v>
      </c>
    </row>
    <row r="380" spans="1:10">
      <c r="A380" s="24">
        <v>44915</v>
      </c>
      <c r="B380" s="5" t="s">
        <v>192</v>
      </c>
      <c r="C380" s="5" t="s">
        <v>16</v>
      </c>
      <c r="D380" s="25">
        <f t="shared" si="543"/>
        <v>262.697022767075</v>
      </c>
      <c r="E380" s="5">
        <v>1142</v>
      </c>
      <c r="F380" s="5">
        <v>1154</v>
      </c>
      <c r="H380" s="27">
        <f t="shared" si="562"/>
        <v>3152.3642732049</v>
      </c>
      <c r="I380" s="27" t="str">
        <f t="shared" si="563"/>
        <v>0.00</v>
      </c>
      <c r="J380" s="27">
        <f t="shared" si="564"/>
        <v>3152.3642732049</v>
      </c>
    </row>
    <row r="381" spans="1:10">
      <c r="A381" s="24">
        <v>44915</v>
      </c>
      <c r="B381" s="5" t="s">
        <v>124</v>
      </c>
      <c r="C381" s="5" t="s">
        <v>16</v>
      </c>
      <c r="D381" s="25">
        <f t="shared" si="543"/>
        <v>274.725274725275</v>
      </c>
      <c r="E381" s="5">
        <v>1092</v>
      </c>
      <c r="F381" s="5">
        <v>1078</v>
      </c>
      <c r="H381" s="27">
        <f t="shared" si="562"/>
        <v>-3846.15384615385</v>
      </c>
      <c r="I381" s="27" t="str">
        <f t="shared" si="563"/>
        <v>0.00</v>
      </c>
      <c r="J381" s="27">
        <f t="shared" si="564"/>
        <v>-3846.15384615385</v>
      </c>
    </row>
    <row r="382" spans="1:10">
      <c r="A382" s="24">
        <v>44914</v>
      </c>
      <c r="B382" s="5" t="s">
        <v>193</v>
      </c>
      <c r="C382" s="5" t="s">
        <v>16</v>
      </c>
      <c r="D382" s="25">
        <f t="shared" si="543"/>
        <v>311.850311850312</v>
      </c>
      <c r="E382" s="5">
        <v>962</v>
      </c>
      <c r="F382" s="5">
        <v>972</v>
      </c>
      <c r="G382" s="5">
        <v>985</v>
      </c>
      <c r="H382" s="27">
        <f t="shared" ref="H382:H383" si="565">IF(C382="BUY",(F382-E382)*D382,(E382-F382)*D382)</f>
        <v>3118.50311850312</v>
      </c>
      <c r="I382" s="27">
        <f t="shared" ref="I382:I383" si="566">IF(G382=0,"0.00",IF(C382="BUY",(G382-F382)*D382,(F382-G382)*D382))</f>
        <v>4054.05405405405</v>
      </c>
      <c r="J382" s="27">
        <f t="shared" ref="J382:J383" si="567">I382+H382</f>
        <v>7172.55717255717</v>
      </c>
    </row>
    <row r="383" spans="1:10">
      <c r="A383" s="24">
        <v>44911</v>
      </c>
      <c r="B383" s="5" t="s">
        <v>144</v>
      </c>
      <c r="C383" s="5" t="s">
        <v>16</v>
      </c>
      <c r="D383" s="25">
        <f t="shared" ref="D383:D389" si="568">300000/E383</f>
        <v>548.446069469835</v>
      </c>
      <c r="E383" s="5">
        <v>547</v>
      </c>
      <c r="F383" s="5">
        <v>551</v>
      </c>
      <c r="H383" s="27">
        <f t="shared" si="565"/>
        <v>2193.78427787934</v>
      </c>
      <c r="I383" s="27" t="str">
        <f t="shared" si="566"/>
        <v>0.00</v>
      </c>
      <c r="J383" s="27">
        <f t="shared" si="567"/>
        <v>2193.78427787934</v>
      </c>
    </row>
    <row r="384" spans="1:10">
      <c r="A384" s="24">
        <v>44910</v>
      </c>
      <c r="B384" s="5" t="s">
        <v>57</v>
      </c>
      <c r="C384" s="5" t="s">
        <v>16</v>
      </c>
      <c r="D384" s="25">
        <f t="shared" si="568"/>
        <v>750</v>
      </c>
      <c r="E384" s="5">
        <v>400</v>
      </c>
      <c r="F384" s="5">
        <v>406</v>
      </c>
      <c r="G384" s="5">
        <v>412</v>
      </c>
      <c r="H384" s="27">
        <f t="shared" ref="H384" si="569">IF(C384="BUY",(F384-E384)*D384,(E384-F384)*D384)</f>
        <v>4500</v>
      </c>
      <c r="I384" s="27">
        <f t="shared" ref="I384" si="570">IF(G384=0,"0.00",IF(C384="BUY",(G384-F384)*D384,(F384-G384)*D384))</f>
        <v>4500</v>
      </c>
      <c r="J384" s="27">
        <f t="shared" ref="J384" si="571">I384+H384</f>
        <v>9000</v>
      </c>
    </row>
    <row r="385" spans="1:10">
      <c r="A385" s="24">
        <v>44909</v>
      </c>
      <c r="B385" s="5" t="s">
        <v>184</v>
      </c>
      <c r="C385" s="5" t="s">
        <v>16</v>
      </c>
      <c r="D385" s="25">
        <f t="shared" si="568"/>
        <v>738.916256157635</v>
      </c>
      <c r="E385" s="5">
        <v>406</v>
      </c>
      <c r="F385" s="5">
        <v>412</v>
      </c>
      <c r="G385" s="5">
        <v>418</v>
      </c>
      <c r="H385" s="27">
        <f t="shared" ref="H385:H386" si="572">IF(C385="BUY",(F385-E385)*D385,(E385-F385)*D385)</f>
        <v>4433.49753694581</v>
      </c>
      <c r="I385" s="27">
        <f t="shared" ref="I385:I386" si="573">IF(G385=0,"0.00",IF(C385="BUY",(G385-F385)*D385,(F385-G385)*D385))</f>
        <v>4433.49753694581</v>
      </c>
      <c r="J385" s="27">
        <f t="shared" ref="J385:J386" si="574">I385+H385</f>
        <v>8866.99507389162</v>
      </c>
    </row>
    <row r="386" spans="1:10">
      <c r="A386" s="24">
        <v>44909</v>
      </c>
      <c r="B386" s="5" t="s">
        <v>53</v>
      </c>
      <c r="C386" s="5" t="s">
        <v>16</v>
      </c>
      <c r="D386" s="25">
        <f t="shared" si="568"/>
        <v>289.855072463768</v>
      </c>
      <c r="E386" s="5">
        <v>1035</v>
      </c>
      <c r="F386" s="5">
        <v>1045</v>
      </c>
      <c r="H386" s="27">
        <f t="shared" si="572"/>
        <v>2898.55072463768</v>
      </c>
      <c r="I386" s="27" t="str">
        <f t="shared" si="573"/>
        <v>0.00</v>
      </c>
      <c r="J386" s="27">
        <f t="shared" si="574"/>
        <v>2898.55072463768</v>
      </c>
    </row>
    <row r="387" spans="1:10">
      <c r="A387" s="36">
        <v>44908</v>
      </c>
      <c r="B387" s="5" t="s">
        <v>194</v>
      </c>
      <c r="C387" s="5" t="s">
        <v>16</v>
      </c>
      <c r="D387" s="25">
        <f t="shared" si="568"/>
        <v>456.62100456621</v>
      </c>
      <c r="E387" s="5">
        <v>657</v>
      </c>
      <c r="F387" s="5">
        <v>665</v>
      </c>
      <c r="H387" s="27">
        <f t="shared" ref="H387" si="575">IF(C387="BUY",(F387-E387)*D387,(E387-F387)*D387)</f>
        <v>3652.96803652968</v>
      </c>
      <c r="I387" s="27" t="str">
        <f t="shared" ref="I387" si="576">IF(G387=0,"0.00",IF(C387="BUY",(G387-F387)*D387,(F387-G387)*D387))</f>
        <v>0.00</v>
      </c>
      <c r="J387" s="27">
        <f t="shared" ref="J387" si="577">I387+H387</f>
        <v>3652.96803652968</v>
      </c>
    </row>
    <row r="388" spans="1:10">
      <c r="A388" s="24">
        <v>44907</v>
      </c>
      <c r="B388" s="5" t="s">
        <v>56</v>
      </c>
      <c r="C388" s="5" t="s">
        <v>16</v>
      </c>
      <c r="D388" s="25">
        <f t="shared" si="568"/>
        <v>332.594235033259</v>
      </c>
      <c r="E388" s="5">
        <v>902</v>
      </c>
      <c r="F388" s="5">
        <v>912</v>
      </c>
      <c r="H388" s="27">
        <f t="shared" ref="H388:H390" si="578">IF(C388="BUY",(F388-E388)*D388,(E388-F388)*D388)</f>
        <v>3325.94235033259</v>
      </c>
      <c r="I388" s="27" t="str">
        <f t="shared" ref="I388:I390" si="579">IF(G388=0,"0.00",IF(C388="BUY",(G388-F388)*D388,(F388-G388)*D388))</f>
        <v>0.00</v>
      </c>
      <c r="J388" s="27">
        <f t="shared" ref="J388:J390" si="580">I388+H388</f>
        <v>3325.94235033259</v>
      </c>
    </row>
    <row r="389" spans="1:10">
      <c r="A389" s="24">
        <v>44907</v>
      </c>
      <c r="B389" s="5" t="s">
        <v>191</v>
      </c>
      <c r="C389" s="5" t="s">
        <v>16</v>
      </c>
      <c r="D389" s="25">
        <f t="shared" si="568"/>
        <v>681.818181818182</v>
      </c>
      <c r="E389" s="5">
        <v>440</v>
      </c>
      <c r="F389" s="5">
        <v>444</v>
      </c>
      <c r="H389" s="27">
        <f t="shared" si="578"/>
        <v>2727.27272727273</v>
      </c>
      <c r="I389" s="27" t="str">
        <f t="shared" si="579"/>
        <v>0.00</v>
      </c>
      <c r="J389" s="27">
        <f t="shared" si="580"/>
        <v>2727.27272727273</v>
      </c>
    </row>
    <row r="390" spans="1:10">
      <c r="A390" s="24">
        <v>44902</v>
      </c>
      <c r="B390" s="5" t="s">
        <v>56</v>
      </c>
      <c r="C390" s="5" t="s">
        <v>16</v>
      </c>
      <c r="D390" s="25">
        <f t="shared" ref="D390:D393" si="581">300000/E390</f>
        <v>297.029702970297</v>
      </c>
      <c r="E390" s="5">
        <v>1010</v>
      </c>
      <c r="F390" s="5">
        <v>1020</v>
      </c>
      <c r="H390" s="27">
        <f t="shared" si="578"/>
        <v>2970.29702970297</v>
      </c>
      <c r="I390" s="27" t="str">
        <f t="shared" si="579"/>
        <v>0.00</v>
      </c>
      <c r="J390" s="27">
        <f t="shared" si="580"/>
        <v>2970.29702970297</v>
      </c>
    </row>
    <row r="391" spans="1:10">
      <c r="A391" s="24">
        <v>44901</v>
      </c>
      <c r="B391" s="5" t="s">
        <v>146</v>
      </c>
      <c r="C391" s="5" t="s">
        <v>16</v>
      </c>
      <c r="D391" s="25">
        <f t="shared" si="581"/>
        <v>188.679245283019</v>
      </c>
      <c r="E391" s="5">
        <v>1590</v>
      </c>
      <c r="F391" s="5">
        <v>1590</v>
      </c>
      <c r="H391" s="27">
        <f t="shared" ref="H391" si="582">IF(C391="BUY",(F391-E391)*D391,(E391-F391)*D391)</f>
        <v>0</v>
      </c>
      <c r="I391" s="27" t="str">
        <f t="shared" ref="I391" si="583">IF(G391=0,"0.00",IF(C391="BUY",(G391-F391)*D391,(F391-G391)*D391))</f>
        <v>0.00</v>
      </c>
      <c r="J391" s="27">
        <f t="shared" ref="J391" si="584">I391+H391</f>
        <v>0</v>
      </c>
    </row>
    <row r="392" spans="1:10">
      <c r="A392" s="24">
        <v>44900</v>
      </c>
      <c r="B392" s="5" t="s">
        <v>37</v>
      </c>
      <c r="C392" s="5" t="s">
        <v>16</v>
      </c>
      <c r="D392" s="25">
        <f t="shared" si="581"/>
        <v>225.563909774436</v>
      </c>
      <c r="E392" s="5">
        <v>1330</v>
      </c>
      <c r="F392" s="5">
        <v>1345</v>
      </c>
      <c r="G392" s="5">
        <v>1360</v>
      </c>
      <c r="H392" s="27">
        <f t="shared" ref="H392" si="585">IF(C392="BUY",(F392-E392)*D392,(E392-F392)*D392)</f>
        <v>3383.45864661654</v>
      </c>
      <c r="I392" s="27">
        <f t="shared" ref="I392" si="586">IF(G392=0,"0.00",IF(C392="BUY",(G392-F392)*D392,(F392-G392)*D392))</f>
        <v>3383.45864661654</v>
      </c>
      <c r="J392" s="27">
        <f t="shared" ref="J392" si="587">I392+H392</f>
        <v>6766.91729323308</v>
      </c>
    </row>
    <row r="393" spans="1:10">
      <c r="A393" s="24">
        <v>44897</v>
      </c>
      <c r="B393" s="5" t="s">
        <v>160</v>
      </c>
      <c r="C393" s="5" t="s">
        <v>16</v>
      </c>
      <c r="D393" s="25">
        <f t="shared" si="581"/>
        <v>407.885791978246</v>
      </c>
      <c r="E393" s="5">
        <v>735.5</v>
      </c>
      <c r="F393" s="5">
        <v>746</v>
      </c>
      <c r="H393" s="27">
        <f t="shared" ref="H393" si="588">IF(C393="BUY",(F393-E393)*D393,(E393-F393)*D393)</f>
        <v>4282.80081577158</v>
      </c>
      <c r="I393" s="27" t="str">
        <f t="shared" ref="I393" si="589">IF(G393=0,"0.00",IF(C393="BUY",(G393-F393)*D393,(F393-G393)*D393))</f>
        <v>0.00</v>
      </c>
      <c r="J393" s="27">
        <f t="shared" ref="J393" si="590">I393+H393</f>
        <v>4282.80081577158</v>
      </c>
    </row>
    <row r="394" spans="1:10">
      <c r="A394" s="24">
        <v>44897</v>
      </c>
      <c r="B394" s="5" t="s">
        <v>69</v>
      </c>
      <c r="C394" s="5" t="s">
        <v>16</v>
      </c>
      <c r="D394" s="25">
        <f t="shared" ref="D394:D401" si="591">300000/E394</f>
        <v>149.253731343284</v>
      </c>
      <c r="E394" s="5">
        <v>2010</v>
      </c>
      <c r="F394" s="5">
        <v>2030</v>
      </c>
      <c r="G394" s="5">
        <v>2050</v>
      </c>
      <c r="H394" s="27">
        <f t="shared" ref="H394:H395" si="592">IF(C394="BUY",(F394-E394)*D394,(E394-F394)*D394)</f>
        <v>2985.07462686567</v>
      </c>
      <c r="I394" s="27">
        <f t="shared" ref="I394:I395" si="593">IF(G394=0,"0.00",IF(C394="BUY",(G394-F394)*D394,(F394-G394)*D394))</f>
        <v>2985.07462686567</v>
      </c>
      <c r="J394" s="27">
        <f t="shared" ref="J394:J395" si="594">I394+H394</f>
        <v>5970.14925373134</v>
      </c>
    </row>
    <row r="395" spans="1:10">
      <c r="A395" s="24">
        <v>44896</v>
      </c>
      <c r="B395" s="5" t="s">
        <v>160</v>
      </c>
      <c r="C395" s="5" t="s">
        <v>16</v>
      </c>
      <c r="D395" s="25">
        <f t="shared" si="591"/>
        <v>410.396716826265</v>
      </c>
      <c r="E395" s="5">
        <v>731</v>
      </c>
      <c r="F395" s="5">
        <v>720</v>
      </c>
      <c r="H395" s="27">
        <f t="shared" si="592"/>
        <v>-4514.36388508892</v>
      </c>
      <c r="I395" s="27" t="str">
        <f t="shared" si="593"/>
        <v>0.00</v>
      </c>
      <c r="J395" s="27">
        <f t="shared" si="594"/>
        <v>-4514.36388508892</v>
      </c>
    </row>
    <row r="396" spans="1:10">
      <c r="A396" s="24">
        <v>44895</v>
      </c>
      <c r="B396" s="5" t="s">
        <v>195</v>
      </c>
      <c r="C396" s="5" t="s">
        <v>16</v>
      </c>
      <c r="D396" s="25">
        <f t="shared" si="591"/>
        <v>986.842105263158</v>
      </c>
      <c r="E396" s="5">
        <v>304</v>
      </c>
      <c r="F396" s="5">
        <v>308</v>
      </c>
      <c r="H396" s="27">
        <f t="shared" ref="H396:H397" si="595">IF(C396="BUY",(F396-E396)*D396,(E396-F396)*D396)</f>
        <v>3947.36842105263</v>
      </c>
      <c r="I396" s="27" t="str">
        <f t="shared" ref="I396:I397" si="596">IF(G396=0,"0.00",IF(C396="BUY",(G396-F396)*D396,(F396-G396)*D396))</f>
        <v>0.00</v>
      </c>
      <c r="J396" s="27">
        <f t="shared" ref="J396:J397" si="597">I396+H396</f>
        <v>3947.36842105263</v>
      </c>
    </row>
    <row r="397" spans="1:10">
      <c r="A397" s="24">
        <v>44895</v>
      </c>
      <c r="B397" s="5" t="s">
        <v>196</v>
      </c>
      <c r="C397" s="5" t="s">
        <v>16</v>
      </c>
      <c r="D397" s="25">
        <f t="shared" si="591"/>
        <v>129.87012987013</v>
      </c>
      <c r="E397" s="5">
        <v>2310</v>
      </c>
      <c r="F397" s="5">
        <v>2325</v>
      </c>
      <c r="H397" s="27">
        <f t="shared" si="595"/>
        <v>1948.05194805195</v>
      </c>
      <c r="I397" s="27" t="str">
        <f t="shared" si="596"/>
        <v>0.00</v>
      </c>
      <c r="J397" s="27">
        <f t="shared" si="597"/>
        <v>1948.05194805195</v>
      </c>
    </row>
    <row r="398" spans="1:10">
      <c r="A398" s="24">
        <v>44894</v>
      </c>
      <c r="B398" s="5" t="s">
        <v>121</v>
      </c>
      <c r="C398" s="5" t="s">
        <v>16</v>
      </c>
      <c r="D398" s="25">
        <f t="shared" si="591"/>
        <v>291.26213592233</v>
      </c>
      <c r="E398" s="5">
        <v>1030</v>
      </c>
      <c r="F398" s="5">
        <v>1040</v>
      </c>
      <c r="H398" s="27">
        <f t="shared" ref="H398:H401" si="598">IF(C398="BUY",(F398-E398)*D398,(E398-F398)*D398)</f>
        <v>2912.6213592233</v>
      </c>
      <c r="I398" s="27" t="str">
        <f t="shared" ref="I398:I401" si="599">IF(G398=0,"0.00",IF(C398="BUY",(G398-F398)*D398,(F398-G398)*D398))</f>
        <v>0.00</v>
      </c>
      <c r="J398" s="27">
        <f t="shared" ref="J398:J401" si="600">I398+H398</f>
        <v>2912.6213592233</v>
      </c>
    </row>
    <row r="399" spans="1:10">
      <c r="A399" s="24">
        <v>44894</v>
      </c>
      <c r="B399" s="5" t="s">
        <v>171</v>
      </c>
      <c r="C399" s="5" t="s">
        <v>16</v>
      </c>
      <c r="D399" s="25">
        <f t="shared" si="591"/>
        <v>153.846153846154</v>
      </c>
      <c r="E399" s="5">
        <v>1950</v>
      </c>
      <c r="F399" s="5">
        <v>1970</v>
      </c>
      <c r="G399" s="5">
        <v>1990</v>
      </c>
      <c r="H399" s="27">
        <f t="shared" si="598"/>
        <v>3076.92307692308</v>
      </c>
      <c r="I399" s="27">
        <f t="shared" si="599"/>
        <v>3076.92307692308</v>
      </c>
      <c r="J399" s="27">
        <f t="shared" si="600"/>
        <v>6153.84615384615</v>
      </c>
    </row>
    <row r="400" spans="1:10">
      <c r="A400" s="24">
        <v>44893</v>
      </c>
      <c r="B400" s="5" t="s">
        <v>197</v>
      </c>
      <c r="C400" s="5" t="s">
        <v>16</v>
      </c>
      <c r="D400" s="25">
        <f t="shared" si="591"/>
        <v>332.594235033259</v>
      </c>
      <c r="E400" s="5">
        <v>902</v>
      </c>
      <c r="F400" s="5">
        <v>910</v>
      </c>
      <c r="G400" s="5">
        <v>920</v>
      </c>
      <c r="H400" s="27">
        <f t="shared" si="598"/>
        <v>2660.75388026608</v>
      </c>
      <c r="I400" s="27">
        <f t="shared" si="599"/>
        <v>3325.94235033259</v>
      </c>
      <c r="J400" s="27">
        <f t="shared" si="600"/>
        <v>5986.69623059867</v>
      </c>
    </row>
    <row r="401" spans="1:10">
      <c r="A401" s="24">
        <v>44890</v>
      </c>
      <c r="B401" s="5" t="s">
        <v>167</v>
      </c>
      <c r="C401" s="5" t="s">
        <v>16</v>
      </c>
      <c r="D401" s="25">
        <f t="shared" si="591"/>
        <v>389.61038961039</v>
      </c>
      <c r="E401" s="5">
        <v>770</v>
      </c>
      <c r="F401" s="5">
        <v>776.75</v>
      </c>
      <c r="H401" s="27">
        <f t="shared" si="598"/>
        <v>2629.87012987013</v>
      </c>
      <c r="I401" s="27" t="str">
        <f t="shared" si="599"/>
        <v>0.00</v>
      </c>
      <c r="J401" s="27">
        <f t="shared" si="600"/>
        <v>2629.87012987013</v>
      </c>
    </row>
    <row r="402" spans="1:10">
      <c r="A402" s="24">
        <v>44889</v>
      </c>
      <c r="B402" s="5" t="s">
        <v>62</v>
      </c>
      <c r="C402" s="5" t="s">
        <v>16</v>
      </c>
      <c r="D402" s="25">
        <f t="shared" ref="D402:D412" si="601">300000/E402</f>
        <v>645.161290322581</v>
      </c>
      <c r="E402" s="5">
        <v>465</v>
      </c>
      <c r="F402" s="5">
        <v>470</v>
      </c>
      <c r="G402" s="5">
        <v>475</v>
      </c>
      <c r="H402" s="27">
        <f t="shared" ref="H402:H403" si="602">IF(C402="BUY",(F402-E402)*D402,(E402-F402)*D402)</f>
        <v>3225.8064516129</v>
      </c>
      <c r="I402" s="27">
        <f t="shared" ref="I402:I403" si="603">IF(G402=0,"0.00",IF(C402="BUY",(G402-F402)*D402,(F402-G402)*D402))</f>
        <v>3225.8064516129</v>
      </c>
      <c r="J402" s="27">
        <f t="shared" ref="J402:J403" si="604">I402+H402</f>
        <v>6451.61290322581</v>
      </c>
    </row>
    <row r="403" spans="1:10">
      <c r="A403" s="24">
        <v>44889</v>
      </c>
      <c r="B403" s="5" t="s">
        <v>198</v>
      </c>
      <c r="C403" s="5" t="s">
        <v>16</v>
      </c>
      <c r="D403" s="25">
        <f t="shared" si="601"/>
        <v>680.272108843537</v>
      </c>
      <c r="E403" s="5">
        <v>441</v>
      </c>
      <c r="F403" s="5">
        <v>447</v>
      </c>
      <c r="H403" s="27">
        <f t="shared" si="602"/>
        <v>4081.63265306123</v>
      </c>
      <c r="I403" s="27" t="str">
        <f t="shared" si="603"/>
        <v>0.00</v>
      </c>
      <c r="J403" s="27">
        <f t="shared" si="604"/>
        <v>4081.63265306123</v>
      </c>
    </row>
    <row r="404" spans="1:10">
      <c r="A404" s="24">
        <v>44888</v>
      </c>
      <c r="B404" s="5" t="s">
        <v>111</v>
      </c>
      <c r="C404" s="5" t="s">
        <v>16</v>
      </c>
      <c r="D404" s="25">
        <f t="shared" si="601"/>
        <v>940.438871473354</v>
      </c>
      <c r="E404" s="5">
        <v>319</v>
      </c>
      <c r="F404" s="5">
        <v>315</v>
      </c>
      <c r="H404" s="27">
        <f t="shared" ref="H404:H405" si="605">IF(C404="BUY",(F404-E404)*D404,(E404-F404)*D404)</f>
        <v>-3761.75548589342</v>
      </c>
      <c r="I404" s="27" t="str">
        <f t="shared" ref="I404:I405" si="606">IF(G404=0,"0.00",IF(C404="BUY",(G404-F404)*D404,(F404-G404)*D404))</f>
        <v>0.00</v>
      </c>
      <c r="J404" s="27">
        <f t="shared" ref="J404:J405" si="607">I404+H404</f>
        <v>-3761.75548589342</v>
      </c>
    </row>
    <row r="405" spans="1:10">
      <c r="A405" s="24">
        <v>44888</v>
      </c>
      <c r="B405" s="5" t="s">
        <v>62</v>
      </c>
      <c r="C405" s="5" t="s">
        <v>16</v>
      </c>
      <c r="D405" s="25">
        <f t="shared" si="601"/>
        <v>666.666666666667</v>
      </c>
      <c r="E405" s="5">
        <v>450</v>
      </c>
      <c r="F405" s="5">
        <v>455</v>
      </c>
      <c r="H405" s="27">
        <f t="shared" si="605"/>
        <v>3333.33333333333</v>
      </c>
      <c r="I405" s="27" t="str">
        <f t="shared" si="606"/>
        <v>0.00</v>
      </c>
      <c r="J405" s="27">
        <f t="shared" si="607"/>
        <v>3333.33333333333</v>
      </c>
    </row>
    <row r="406" spans="1:10">
      <c r="A406" s="24">
        <v>44887</v>
      </c>
      <c r="B406" s="5" t="s">
        <v>142</v>
      </c>
      <c r="C406" s="5" t="s">
        <v>16</v>
      </c>
      <c r="D406" s="25">
        <f t="shared" si="601"/>
        <v>379.266750948167</v>
      </c>
      <c r="E406" s="5">
        <v>791</v>
      </c>
      <c r="F406" s="5">
        <v>800</v>
      </c>
      <c r="G406" s="5">
        <v>810</v>
      </c>
      <c r="H406" s="27">
        <f t="shared" ref="H406:H407" si="608">IF(C406="BUY",(F406-E406)*D406,(E406-F406)*D406)</f>
        <v>3413.4007585335</v>
      </c>
      <c r="I406" s="27">
        <f t="shared" ref="I406:I407" si="609">IF(G406=0,"0.00",IF(C406="BUY",(G406-F406)*D406,(F406-G406)*D406))</f>
        <v>3792.66750948167</v>
      </c>
      <c r="J406" s="27">
        <f t="shared" ref="J406:J407" si="610">I406+H406</f>
        <v>7206.06826801517</v>
      </c>
    </row>
    <row r="407" spans="1:10">
      <c r="A407" s="24">
        <v>44886</v>
      </c>
      <c r="B407" s="23" t="s">
        <v>199</v>
      </c>
      <c r="C407" s="23" t="s">
        <v>16</v>
      </c>
      <c r="D407" s="25">
        <f t="shared" si="601"/>
        <v>366.748166259169</v>
      </c>
      <c r="E407" s="5">
        <v>818</v>
      </c>
      <c r="F407" s="5">
        <v>826</v>
      </c>
      <c r="H407" s="27">
        <f t="shared" si="608"/>
        <v>2933.98533007335</v>
      </c>
      <c r="I407" s="27" t="str">
        <f t="shared" si="609"/>
        <v>0.00</v>
      </c>
      <c r="J407" s="27">
        <f t="shared" si="610"/>
        <v>2933.98533007335</v>
      </c>
    </row>
    <row r="408" spans="1:10">
      <c r="A408" s="24">
        <v>44886</v>
      </c>
      <c r="B408" s="23" t="s">
        <v>136</v>
      </c>
      <c r="C408" s="23" t="s">
        <v>16</v>
      </c>
      <c r="D408" s="25">
        <f t="shared" si="601"/>
        <v>327.868852459016</v>
      </c>
      <c r="E408" s="5">
        <v>915</v>
      </c>
      <c r="F408" s="5">
        <v>902</v>
      </c>
      <c r="H408" s="27">
        <f t="shared" ref="H408" si="611">IF(C408="BUY",(F408-E408)*D408,(E408-F408)*D408)</f>
        <v>-4262.29508196721</v>
      </c>
      <c r="I408" s="27" t="str">
        <f t="shared" ref="I408" si="612">IF(G408=0,"0.00",IF(C408="BUY",(G408-F408)*D408,(F408-G408)*D408))</f>
        <v>0.00</v>
      </c>
      <c r="J408" s="27">
        <f t="shared" ref="J408" si="613">I408+H408</f>
        <v>-4262.29508196721</v>
      </c>
    </row>
    <row r="409" spans="1:10">
      <c r="A409" s="24">
        <v>44883</v>
      </c>
      <c r="B409" s="5" t="s">
        <v>200</v>
      </c>
      <c r="C409" s="5" t="s">
        <v>16</v>
      </c>
      <c r="D409" s="25">
        <f t="shared" si="601"/>
        <v>779.220779220779</v>
      </c>
      <c r="E409" s="5">
        <v>385</v>
      </c>
      <c r="F409" s="5">
        <v>380</v>
      </c>
      <c r="H409" s="27">
        <f t="shared" ref="H409:H412" si="614">IF(C409="BUY",(F409-E409)*D409,(E409-F409)*D409)</f>
        <v>-3896.1038961039</v>
      </c>
      <c r="I409" s="27" t="str">
        <f t="shared" ref="I409:I412" si="615">IF(G409=0,"0.00",IF(C409="BUY",(G409-F409)*D409,(F409-G409)*D409))</f>
        <v>0.00</v>
      </c>
      <c r="J409" s="27">
        <f t="shared" ref="J409:J412" si="616">I409+H409</f>
        <v>-3896.1038961039</v>
      </c>
    </row>
    <row r="410" spans="1:10">
      <c r="A410" s="24">
        <v>44882</v>
      </c>
      <c r="B410" s="5" t="s">
        <v>142</v>
      </c>
      <c r="C410" s="5" t="s">
        <v>16</v>
      </c>
      <c r="D410" s="25">
        <f t="shared" si="601"/>
        <v>340.909090909091</v>
      </c>
      <c r="E410" s="5">
        <v>880</v>
      </c>
      <c r="F410" s="5">
        <v>886</v>
      </c>
      <c r="H410" s="27">
        <f t="shared" si="614"/>
        <v>2045.45454545455</v>
      </c>
      <c r="I410" s="27" t="str">
        <f t="shared" si="615"/>
        <v>0.00</v>
      </c>
      <c r="J410" s="27">
        <f t="shared" si="616"/>
        <v>2045.45454545455</v>
      </c>
    </row>
    <row r="411" spans="1:10">
      <c r="A411" s="24">
        <v>44882</v>
      </c>
      <c r="B411" s="5" t="s">
        <v>201</v>
      </c>
      <c r="C411" s="5" t="s">
        <v>16</v>
      </c>
      <c r="D411" s="25">
        <f t="shared" si="601"/>
        <v>625.651720542231</v>
      </c>
      <c r="E411" s="5">
        <v>479.5</v>
      </c>
      <c r="F411" s="5">
        <v>485</v>
      </c>
      <c r="G411" s="5">
        <v>490</v>
      </c>
      <c r="H411" s="27">
        <f t="shared" si="614"/>
        <v>3441.08446298227</v>
      </c>
      <c r="I411" s="27">
        <f t="shared" si="615"/>
        <v>3128.25860271116</v>
      </c>
      <c r="J411" s="27">
        <f t="shared" si="616"/>
        <v>6569.34306569343</v>
      </c>
    </row>
    <row r="412" spans="1:10">
      <c r="A412" s="24">
        <v>44881</v>
      </c>
      <c r="B412" s="5" t="s">
        <v>111</v>
      </c>
      <c r="C412" s="5" t="s">
        <v>16</v>
      </c>
      <c r="D412" s="25">
        <f t="shared" si="601"/>
        <v>952.380952380952</v>
      </c>
      <c r="E412" s="5">
        <v>315</v>
      </c>
      <c r="F412" s="5">
        <v>311.5</v>
      </c>
      <c r="H412" s="27">
        <f t="shared" si="614"/>
        <v>-3333.33333333333</v>
      </c>
      <c r="I412" s="27" t="str">
        <f t="shared" si="615"/>
        <v>0.00</v>
      </c>
      <c r="J412" s="27">
        <f t="shared" si="616"/>
        <v>-3333.33333333333</v>
      </c>
    </row>
    <row r="413" spans="1:10">
      <c r="A413" s="24">
        <v>44880</v>
      </c>
      <c r="B413" s="5" t="s">
        <v>202</v>
      </c>
      <c r="C413" s="5" t="s">
        <v>16</v>
      </c>
      <c r="D413" s="25">
        <f t="shared" ref="D413:D416" si="617">300000/E413</f>
        <v>389.61038961039</v>
      </c>
      <c r="E413" s="5">
        <v>770</v>
      </c>
      <c r="F413" s="5">
        <v>775</v>
      </c>
      <c r="G413" s="37">
        <v>0</v>
      </c>
      <c r="H413" s="27">
        <f t="shared" ref="H413:H416" si="618">IF(C413="BUY",(F413-E413)*D413,(E413-F413)*D413)</f>
        <v>1948.05194805195</v>
      </c>
      <c r="I413" s="27" t="str">
        <f t="shared" ref="I413:I416" si="619">IF(G413=0,"0.00",IF(C413="BUY",(G413-F413)*D413,(F413-G413)*D413))</f>
        <v>0.00</v>
      </c>
      <c r="J413" s="27">
        <f t="shared" ref="J413:J416" si="620">I413+H413</f>
        <v>1948.05194805195</v>
      </c>
    </row>
    <row r="414" spans="1:10">
      <c r="A414" s="24">
        <v>44880</v>
      </c>
      <c r="B414" s="5" t="s">
        <v>80</v>
      </c>
      <c r="C414" s="5" t="s">
        <v>16</v>
      </c>
      <c r="D414" s="25">
        <f t="shared" si="617"/>
        <v>328.947368421053</v>
      </c>
      <c r="E414" s="5">
        <v>912</v>
      </c>
      <c r="F414" s="5">
        <v>920</v>
      </c>
      <c r="G414" s="5">
        <v>930</v>
      </c>
      <c r="H414" s="27">
        <f t="shared" si="618"/>
        <v>2631.57894736842</v>
      </c>
      <c r="I414" s="27">
        <f t="shared" si="619"/>
        <v>3289.47368421053</v>
      </c>
      <c r="J414" s="27">
        <f t="shared" si="620"/>
        <v>5921.05263157895</v>
      </c>
    </row>
    <row r="415" spans="1:10">
      <c r="A415" s="24">
        <v>44879</v>
      </c>
      <c r="B415" s="23" t="s">
        <v>191</v>
      </c>
      <c r="C415" s="23" t="s">
        <v>16</v>
      </c>
      <c r="D415" s="25">
        <f t="shared" si="617"/>
        <v>669.642857142857</v>
      </c>
      <c r="E415" s="5">
        <v>448</v>
      </c>
      <c r="F415" s="5">
        <v>450.45</v>
      </c>
      <c r="G415" s="37">
        <v>0</v>
      </c>
      <c r="H415" s="27">
        <f t="shared" si="618"/>
        <v>1640.62499999999</v>
      </c>
      <c r="I415" s="27" t="str">
        <f t="shared" si="619"/>
        <v>0.00</v>
      </c>
      <c r="J415" s="27">
        <f t="shared" si="620"/>
        <v>1640.62499999999</v>
      </c>
    </row>
    <row r="416" spans="1:10">
      <c r="A416" s="24">
        <v>44879</v>
      </c>
      <c r="B416" s="23" t="s">
        <v>142</v>
      </c>
      <c r="C416" s="23" t="s">
        <v>16</v>
      </c>
      <c r="D416" s="25">
        <f t="shared" si="617"/>
        <v>368.098159509202</v>
      </c>
      <c r="E416" s="5">
        <v>815</v>
      </c>
      <c r="F416" s="5">
        <v>815</v>
      </c>
      <c r="G416" s="37">
        <v>0</v>
      </c>
      <c r="H416" s="27">
        <f t="shared" si="618"/>
        <v>0</v>
      </c>
      <c r="I416" s="27" t="str">
        <f t="shared" si="619"/>
        <v>0.00</v>
      </c>
      <c r="J416" s="27">
        <f t="shared" si="620"/>
        <v>0</v>
      </c>
    </row>
    <row r="417" spans="1:10">
      <c r="A417" s="24">
        <v>44876</v>
      </c>
      <c r="B417" s="5" t="s">
        <v>124</v>
      </c>
      <c r="C417" s="5" t="s">
        <v>16</v>
      </c>
      <c r="D417" s="25">
        <f t="shared" ref="D417:D422" si="621">300000/E417</f>
        <v>246.913580246914</v>
      </c>
      <c r="E417" s="5">
        <v>1215</v>
      </c>
      <c r="F417" s="5">
        <v>1230</v>
      </c>
      <c r="G417" s="5">
        <v>1245</v>
      </c>
      <c r="H417" s="27">
        <f t="shared" ref="H417:H418" si="622">IF(C417="BUY",(F417-E417)*D417,(E417-F417)*D417)</f>
        <v>3703.7037037037</v>
      </c>
      <c r="I417" s="27">
        <f t="shared" ref="I417:I418" si="623">IF(G417=0,"0.00",IF(C417="BUY",(G417-F417)*D417,(F417-G417)*D417))</f>
        <v>3703.7037037037</v>
      </c>
      <c r="J417" s="27">
        <f t="shared" ref="J417:J418" si="624">I417+H417</f>
        <v>7407.40740740741</v>
      </c>
    </row>
    <row r="418" spans="1:10">
      <c r="A418" s="24">
        <v>44875</v>
      </c>
      <c r="B418" s="5" t="s">
        <v>203</v>
      </c>
      <c r="C418" s="5" t="s">
        <v>16</v>
      </c>
      <c r="D418" s="25">
        <f t="shared" si="621"/>
        <v>735.294117647059</v>
      </c>
      <c r="E418" s="5">
        <v>408</v>
      </c>
      <c r="F418" s="5">
        <v>414</v>
      </c>
      <c r="G418" s="37">
        <v>0</v>
      </c>
      <c r="H418" s="27">
        <f t="shared" si="622"/>
        <v>4411.76470588235</v>
      </c>
      <c r="I418" s="27" t="str">
        <f t="shared" si="623"/>
        <v>0.00</v>
      </c>
      <c r="J418" s="27">
        <f t="shared" si="624"/>
        <v>4411.76470588235</v>
      </c>
    </row>
    <row r="419" spans="1:10">
      <c r="A419" s="24">
        <v>44874</v>
      </c>
      <c r="B419" s="5" t="s">
        <v>204</v>
      </c>
      <c r="C419" s="5" t="s">
        <v>16</v>
      </c>
      <c r="D419" s="25">
        <f t="shared" si="621"/>
        <v>560.747663551402</v>
      </c>
      <c r="E419" s="5">
        <v>535</v>
      </c>
      <c r="F419" s="5">
        <v>538.8</v>
      </c>
      <c r="G419" s="37">
        <v>0</v>
      </c>
      <c r="H419" s="27">
        <f t="shared" ref="H419:H422" si="625">IF(C419="BUY",(F419-E419)*D419,(E419-F419)*D419)</f>
        <v>2130.8411214953</v>
      </c>
      <c r="I419" s="27" t="str">
        <f t="shared" ref="I419:I422" si="626">IF(G419=0,"0.00",IF(C419="BUY",(G419-F419)*D419,(F419-G419)*D419))</f>
        <v>0.00</v>
      </c>
      <c r="J419" s="27">
        <f t="shared" ref="J419:J422" si="627">I419+H419</f>
        <v>2130.8411214953</v>
      </c>
    </row>
    <row r="420" spans="1:10">
      <c r="A420" s="24">
        <v>44872</v>
      </c>
      <c r="B420" s="5" t="s">
        <v>140</v>
      </c>
      <c r="C420" s="5" t="s">
        <v>16</v>
      </c>
      <c r="D420" s="25">
        <f t="shared" si="621"/>
        <v>99.535500995355</v>
      </c>
      <c r="E420" s="5">
        <v>3014</v>
      </c>
      <c r="F420" s="5">
        <v>3040</v>
      </c>
      <c r="G420" s="37">
        <v>0</v>
      </c>
      <c r="H420" s="27">
        <f t="shared" si="625"/>
        <v>2587.92302587923</v>
      </c>
      <c r="I420" s="27" t="str">
        <f t="shared" si="626"/>
        <v>0.00</v>
      </c>
      <c r="J420" s="27">
        <f t="shared" si="627"/>
        <v>2587.92302587923</v>
      </c>
    </row>
    <row r="421" spans="1:10">
      <c r="A421" s="24">
        <v>44872</v>
      </c>
      <c r="B421" s="5" t="s">
        <v>125</v>
      </c>
      <c r="C421" s="5" t="s">
        <v>16</v>
      </c>
      <c r="D421" s="25">
        <f t="shared" si="621"/>
        <v>137.931034482759</v>
      </c>
      <c r="E421" s="5">
        <v>2175</v>
      </c>
      <c r="F421" s="5">
        <v>2190</v>
      </c>
      <c r="G421" s="5">
        <v>2240</v>
      </c>
      <c r="H421" s="27">
        <f t="shared" si="625"/>
        <v>2068.96551724138</v>
      </c>
      <c r="I421" s="27">
        <f t="shared" si="626"/>
        <v>6896.55172413793</v>
      </c>
      <c r="J421" s="27">
        <f t="shared" si="627"/>
        <v>8965.51724137931</v>
      </c>
    </row>
    <row r="422" spans="1:10">
      <c r="A422" s="24">
        <v>44869</v>
      </c>
      <c r="B422" s="5" t="s">
        <v>85</v>
      </c>
      <c r="C422" s="5" t="s">
        <v>16</v>
      </c>
      <c r="D422" s="25">
        <f t="shared" si="621"/>
        <v>178.041543026706</v>
      </c>
      <c r="E422" s="5">
        <v>1685</v>
      </c>
      <c r="F422" s="5">
        <v>1698</v>
      </c>
      <c r="G422" s="37">
        <v>0</v>
      </c>
      <c r="H422" s="27">
        <f t="shared" si="625"/>
        <v>2314.54005934718</v>
      </c>
      <c r="I422" s="27" t="str">
        <f t="shared" si="626"/>
        <v>0.00</v>
      </c>
      <c r="J422" s="27">
        <f t="shared" si="627"/>
        <v>2314.54005934718</v>
      </c>
    </row>
    <row r="423" spans="1:10">
      <c r="A423" s="24">
        <v>44869</v>
      </c>
      <c r="B423" s="5" t="s">
        <v>28</v>
      </c>
      <c r="C423" s="5" t="s">
        <v>16</v>
      </c>
      <c r="D423" s="25">
        <f t="shared" ref="D423:D426" si="628">300000/E423</f>
        <v>394.736842105263</v>
      </c>
      <c r="E423" s="5">
        <v>760</v>
      </c>
      <c r="F423" s="5">
        <v>770</v>
      </c>
      <c r="G423" s="5">
        <v>780</v>
      </c>
      <c r="H423" s="27">
        <f t="shared" ref="H423:H425" si="629">IF(C423="BUY",(F423-E423)*D423,(E423-F423)*D423)</f>
        <v>3947.36842105263</v>
      </c>
      <c r="I423" s="27">
        <f t="shared" ref="I423:I425" si="630">IF(G423=0,"0.00",IF(C423="BUY",(G423-F423)*D423,(F423-G423)*D423))</f>
        <v>3947.36842105263</v>
      </c>
      <c r="J423" s="27">
        <f t="shared" ref="J423:J425" si="631">I423+H423</f>
        <v>7894.73684210526</v>
      </c>
    </row>
    <row r="424" spans="1:10">
      <c r="A424" s="24">
        <v>44868</v>
      </c>
      <c r="B424" s="5" t="s">
        <v>205</v>
      </c>
      <c r="C424" s="5" t="s">
        <v>16</v>
      </c>
      <c r="D424" s="25">
        <f t="shared" si="628"/>
        <v>148.883374689826</v>
      </c>
      <c r="E424" s="5">
        <v>2015</v>
      </c>
      <c r="F424" s="5">
        <v>2035</v>
      </c>
      <c r="G424" s="5">
        <v>2060</v>
      </c>
      <c r="H424" s="27">
        <f t="shared" si="629"/>
        <v>2977.66749379653</v>
      </c>
      <c r="I424" s="27">
        <f t="shared" si="630"/>
        <v>3722.08436724566</v>
      </c>
      <c r="J424" s="27">
        <f t="shared" si="631"/>
        <v>6699.75186104218</v>
      </c>
    </row>
    <row r="425" spans="1:10">
      <c r="A425" s="24">
        <v>44868</v>
      </c>
      <c r="B425" s="5" t="s">
        <v>83</v>
      </c>
      <c r="C425" s="5" t="s">
        <v>16</v>
      </c>
      <c r="D425" s="25">
        <f t="shared" si="628"/>
        <v>591.715976331361</v>
      </c>
      <c r="E425" s="5">
        <v>507</v>
      </c>
      <c r="F425" s="5">
        <v>507</v>
      </c>
      <c r="G425" s="37">
        <v>0</v>
      </c>
      <c r="H425" s="27">
        <f t="shared" si="629"/>
        <v>0</v>
      </c>
      <c r="I425" s="27" t="str">
        <f t="shared" si="630"/>
        <v>0.00</v>
      </c>
      <c r="J425" s="27">
        <f t="shared" si="631"/>
        <v>0</v>
      </c>
    </row>
    <row r="426" spans="1:10">
      <c r="A426" s="24">
        <v>44867</v>
      </c>
      <c r="B426" s="5" t="s">
        <v>204</v>
      </c>
      <c r="C426" s="5" t="s">
        <v>16</v>
      </c>
      <c r="D426" s="25">
        <f t="shared" si="628"/>
        <v>576.368876080692</v>
      </c>
      <c r="E426" s="5">
        <v>520.5</v>
      </c>
      <c r="F426" s="5">
        <v>514</v>
      </c>
      <c r="G426" s="37">
        <v>0</v>
      </c>
      <c r="H426" s="27">
        <f t="shared" ref="H426" si="632">IF(C426="BUY",(F426-E426)*D426,(E426-F426)*D426)</f>
        <v>-3746.3976945245</v>
      </c>
      <c r="I426" s="27" t="str">
        <f t="shared" ref="I426" si="633">IF(G426=0,"0.00",IF(C426="BUY",(G426-F426)*D426,(F426-G426)*D426))</f>
        <v>0.00</v>
      </c>
      <c r="J426" s="27">
        <f t="shared" ref="J426" si="634">I426+H426</f>
        <v>-3746.3976945245</v>
      </c>
    </row>
    <row r="427" spans="1:10">
      <c r="A427" s="24">
        <v>44866</v>
      </c>
      <c r="B427" s="5" t="s">
        <v>37</v>
      </c>
      <c r="C427" s="5" t="s">
        <v>16</v>
      </c>
      <c r="D427" s="25">
        <f t="shared" ref="D427:D431" si="635">300000/E427</f>
        <v>280.373831775701</v>
      </c>
      <c r="E427" s="5">
        <v>1070</v>
      </c>
      <c r="F427" s="5">
        <v>1080</v>
      </c>
      <c r="G427" s="5">
        <v>1090</v>
      </c>
      <c r="H427" s="27">
        <f t="shared" ref="H427" si="636">IF(C427="BUY",(F427-E427)*D427,(E427-F427)*D427)</f>
        <v>2803.73831775701</v>
      </c>
      <c r="I427" s="27">
        <f t="shared" ref="I427" si="637">IF(G427=0,"0.00",IF(C427="BUY",(G427-F427)*D427,(F427-G427)*D427))</f>
        <v>2803.73831775701</v>
      </c>
      <c r="J427" s="27">
        <f t="shared" ref="J427" si="638">I427+H427</f>
        <v>5607.47663551402</v>
      </c>
    </row>
    <row r="428" spans="1:10">
      <c r="A428" s="24">
        <v>44865</v>
      </c>
      <c r="B428" s="5" t="s">
        <v>204</v>
      </c>
      <c r="C428" s="5" t="s">
        <v>16</v>
      </c>
      <c r="D428" s="25">
        <f t="shared" si="635"/>
        <v>574.712643678161</v>
      </c>
      <c r="E428" s="5">
        <v>522</v>
      </c>
      <c r="F428" s="5">
        <v>526</v>
      </c>
      <c r="G428" s="37">
        <v>0</v>
      </c>
      <c r="H428" s="27">
        <f t="shared" ref="H428:H433" si="639">IF(C428="BUY",(F428-E428)*D428,(E428-F428)*D428)</f>
        <v>2298.85057471264</v>
      </c>
      <c r="I428" s="27" t="str">
        <f t="shared" ref="I428:I433" si="640">IF(G428=0,"0.00",IF(C428="BUY",(G428-F428)*D428,(F428-G428)*D428))</f>
        <v>0.00</v>
      </c>
      <c r="J428" s="27">
        <f t="shared" ref="J428:J433" si="641">I428+H428</f>
        <v>2298.85057471264</v>
      </c>
    </row>
    <row r="429" spans="1:10">
      <c r="A429" s="24">
        <v>44862</v>
      </c>
      <c r="B429" s="23" t="s">
        <v>206</v>
      </c>
      <c r="C429" s="23" t="s">
        <v>16</v>
      </c>
      <c r="D429" s="25">
        <f t="shared" si="635"/>
        <v>236.220472440945</v>
      </c>
      <c r="E429" s="5">
        <v>1270</v>
      </c>
      <c r="F429" s="5">
        <v>1282</v>
      </c>
      <c r="G429" s="5">
        <v>1296</v>
      </c>
      <c r="H429" s="27">
        <f t="shared" si="639"/>
        <v>2834.64566929134</v>
      </c>
      <c r="I429" s="27">
        <f t="shared" si="640"/>
        <v>3307.08661417323</v>
      </c>
      <c r="J429" s="27">
        <f t="shared" si="641"/>
        <v>6141.73228346457</v>
      </c>
    </row>
    <row r="430" spans="1:10">
      <c r="A430" s="24">
        <v>44862</v>
      </c>
      <c r="B430" s="23" t="s">
        <v>69</v>
      </c>
      <c r="C430" s="23" t="s">
        <v>16</v>
      </c>
      <c r="D430" s="25">
        <f t="shared" si="635"/>
        <v>144.092219020173</v>
      </c>
      <c r="E430" s="5">
        <v>2082</v>
      </c>
      <c r="F430" s="5">
        <v>2098</v>
      </c>
      <c r="G430" s="37">
        <v>0</v>
      </c>
      <c r="H430" s="27">
        <f t="shared" si="639"/>
        <v>2305.47550432277</v>
      </c>
      <c r="I430" s="27" t="str">
        <f t="shared" si="640"/>
        <v>0.00</v>
      </c>
      <c r="J430" s="27">
        <f t="shared" si="641"/>
        <v>2305.47550432277</v>
      </c>
    </row>
    <row r="431" spans="1:10">
      <c r="A431" s="24">
        <v>44861</v>
      </c>
      <c r="B431" s="23" t="s">
        <v>207</v>
      </c>
      <c r="C431" s="23" t="s">
        <v>16</v>
      </c>
      <c r="D431" s="25">
        <f t="shared" si="635"/>
        <v>389.105058365759</v>
      </c>
      <c r="E431" s="5">
        <v>771</v>
      </c>
      <c r="F431" s="5">
        <v>763</v>
      </c>
      <c r="G431" s="37">
        <v>0</v>
      </c>
      <c r="H431" s="27">
        <f t="shared" si="639"/>
        <v>-3112.84046692607</v>
      </c>
      <c r="I431" s="27" t="str">
        <f t="shared" si="640"/>
        <v>0.00</v>
      </c>
      <c r="J431" s="27">
        <f t="shared" si="641"/>
        <v>-3112.84046692607</v>
      </c>
    </row>
    <row r="432" spans="1:10">
      <c r="A432" s="24">
        <v>44861</v>
      </c>
      <c r="B432" s="23" t="s">
        <v>153</v>
      </c>
      <c r="C432" s="23" t="s">
        <v>16</v>
      </c>
      <c r="D432" s="25">
        <f t="shared" ref="D432:D441" si="642">300000/E432</f>
        <v>500</v>
      </c>
      <c r="E432" s="5">
        <v>600</v>
      </c>
      <c r="F432" s="5">
        <v>606</v>
      </c>
      <c r="G432" s="37">
        <v>0</v>
      </c>
      <c r="H432" s="27">
        <f t="shared" si="639"/>
        <v>3000</v>
      </c>
      <c r="I432" s="27" t="str">
        <f t="shared" si="640"/>
        <v>0.00</v>
      </c>
      <c r="J432" s="27">
        <f t="shared" si="641"/>
        <v>3000</v>
      </c>
    </row>
    <row r="433" spans="1:10">
      <c r="A433" s="24">
        <v>44861</v>
      </c>
      <c r="B433" s="23" t="s">
        <v>94</v>
      </c>
      <c r="C433" s="23" t="s">
        <v>16</v>
      </c>
      <c r="D433" s="25">
        <f t="shared" si="642"/>
        <v>218.181818181818</v>
      </c>
      <c r="E433" s="5">
        <v>1375</v>
      </c>
      <c r="F433" s="5">
        <v>1375</v>
      </c>
      <c r="G433" s="37">
        <v>0</v>
      </c>
      <c r="H433" s="27">
        <f t="shared" si="639"/>
        <v>0</v>
      </c>
      <c r="I433" s="27" t="str">
        <f t="shared" si="640"/>
        <v>0.00</v>
      </c>
      <c r="J433" s="27">
        <f t="shared" si="641"/>
        <v>0</v>
      </c>
    </row>
    <row r="434" spans="1:10">
      <c r="A434" s="24">
        <v>44855</v>
      </c>
      <c r="B434" s="5" t="s">
        <v>207</v>
      </c>
      <c r="C434" s="5" t="s">
        <v>16</v>
      </c>
      <c r="D434" s="25">
        <f t="shared" si="642"/>
        <v>410.958904109589</v>
      </c>
      <c r="E434" s="5">
        <v>730</v>
      </c>
      <c r="F434" s="5">
        <v>737</v>
      </c>
      <c r="G434" s="37">
        <v>0</v>
      </c>
      <c r="H434" s="27">
        <f t="shared" ref="H434:H435" si="643">IF(C434="BUY",(F434-E434)*D434,(E434-F434)*D434)</f>
        <v>2876.71232876712</v>
      </c>
      <c r="I434" s="27" t="str">
        <f t="shared" ref="I434:I435" si="644">IF(G434=0,"0.00",IF(C434="BUY",(G434-F434)*D434,(F434-G434)*D434))</f>
        <v>0.00</v>
      </c>
      <c r="J434" s="27">
        <f t="shared" ref="J434:J435" si="645">I434+H434</f>
        <v>2876.71232876712</v>
      </c>
    </row>
    <row r="435" spans="1:10">
      <c r="A435" s="24">
        <v>44855</v>
      </c>
      <c r="B435" s="5" t="s">
        <v>208</v>
      </c>
      <c r="C435" s="5" t="s">
        <v>16</v>
      </c>
      <c r="D435" s="25">
        <f t="shared" si="642"/>
        <v>1090.90909090909</v>
      </c>
      <c r="E435" s="5">
        <v>275</v>
      </c>
      <c r="F435" s="5">
        <v>271</v>
      </c>
      <c r="G435" s="37">
        <v>0</v>
      </c>
      <c r="H435" s="27">
        <f t="shared" si="643"/>
        <v>-4363.63636363636</v>
      </c>
      <c r="I435" s="27" t="str">
        <f t="shared" si="644"/>
        <v>0.00</v>
      </c>
      <c r="J435" s="27">
        <f t="shared" si="645"/>
        <v>-4363.63636363636</v>
      </c>
    </row>
    <row r="436" spans="1:10">
      <c r="A436" s="24">
        <v>44854</v>
      </c>
      <c r="B436" s="5" t="s">
        <v>204</v>
      </c>
      <c r="C436" s="5" t="s">
        <v>16</v>
      </c>
      <c r="D436" s="25">
        <f t="shared" si="642"/>
        <v>582.52427184466</v>
      </c>
      <c r="E436" s="5">
        <v>515</v>
      </c>
      <c r="F436" s="5">
        <v>522</v>
      </c>
      <c r="G436" s="37">
        <v>0</v>
      </c>
      <c r="H436" s="27">
        <f t="shared" ref="H436" si="646">IF(C436="BUY",(F436-E436)*D436,(E436-F436)*D436)</f>
        <v>4077.66990291262</v>
      </c>
      <c r="I436" s="27" t="str">
        <f t="shared" ref="I436" si="647">IF(G436=0,"0.00",IF(C436="BUY",(G436-F436)*D436,(F436-G436)*D436))</f>
        <v>0.00</v>
      </c>
      <c r="J436" s="27">
        <f t="shared" ref="J436" si="648">I436+H436</f>
        <v>4077.66990291262</v>
      </c>
    </row>
    <row r="437" spans="1:10">
      <c r="A437" s="24">
        <v>44853</v>
      </c>
      <c r="B437" s="5" t="s">
        <v>209</v>
      </c>
      <c r="C437" s="5" t="s">
        <v>16</v>
      </c>
      <c r="D437" s="25">
        <f t="shared" si="642"/>
        <v>376.884422110553</v>
      </c>
      <c r="E437" s="5">
        <v>796</v>
      </c>
      <c r="F437" s="5">
        <v>804</v>
      </c>
      <c r="G437" s="5">
        <v>814</v>
      </c>
      <c r="H437" s="27">
        <f t="shared" ref="H437:H439" si="649">IF(C437="BUY",(F437-E437)*D437,(E437-F437)*D437)</f>
        <v>3015.07537688442</v>
      </c>
      <c r="I437" s="27">
        <f t="shared" ref="I437:I439" si="650">IF(G437=0,"0.00",IF(C437="BUY",(G437-F437)*D437,(F437-G437)*D437))</f>
        <v>3768.84422110553</v>
      </c>
      <c r="J437" s="27">
        <f t="shared" ref="J437:J439" si="651">I437+H437</f>
        <v>6783.91959798995</v>
      </c>
    </row>
    <row r="438" spans="1:10">
      <c r="A438" s="24">
        <v>44853</v>
      </c>
      <c r="B438" s="5" t="s">
        <v>210</v>
      </c>
      <c r="C438" s="5" t="s">
        <v>16</v>
      </c>
      <c r="D438" s="25">
        <f t="shared" si="642"/>
        <v>145.631067961165</v>
      </c>
      <c r="E438" s="5">
        <v>2060</v>
      </c>
      <c r="F438" s="5">
        <v>2080</v>
      </c>
      <c r="G438" s="5">
        <v>2105</v>
      </c>
      <c r="H438" s="27">
        <f t="shared" si="649"/>
        <v>2912.6213592233</v>
      </c>
      <c r="I438" s="27">
        <f t="shared" si="650"/>
        <v>3640.77669902913</v>
      </c>
      <c r="J438" s="27">
        <f t="shared" si="651"/>
        <v>6553.39805825243</v>
      </c>
    </row>
    <row r="439" spans="1:10">
      <c r="A439" s="24">
        <v>44852</v>
      </c>
      <c r="B439" s="5" t="s">
        <v>211</v>
      </c>
      <c r="C439" s="5" t="s">
        <v>16</v>
      </c>
      <c r="D439" s="25">
        <f t="shared" si="642"/>
        <v>2777.77777777778</v>
      </c>
      <c r="E439" s="5">
        <v>108</v>
      </c>
      <c r="F439" s="5">
        <v>108</v>
      </c>
      <c r="G439" s="37">
        <v>0</v>
      </c>
      <c r="H439" s="27">
        <f t="shared" si="649"/>
        <v>0</v>
      </c>
      <c r="I439" s="27" t="str">
        <f t="shared" si="650"/>
        <v>0.00</v>
      </c>
      <c r="J439" s="27">
        <f t="shared" si="651"/>
        <v>0</v>
      </c>
    </row>
    <row r="440" spans="1:10">
      <c r="A440" s="24">
        <v>44852</v>
      </c>
      <c r="B440" s="5" t="s">
        <v>199</v>
      </c>
      <c r="C440" s="5" t="s">
        <v>16</v>
      </c>
      <c r="D440" s="25">
        <f t="shared" si="642"/>
        <v>295.566502463054</v>
      </c>
      <c r="E440" s="5">
        <v>1015</v>
      </c>
      <c r="F440" s="5">
        <v>1002</v>
      </c>
      <c r="G440" s="37">
        <v>0</v>
      </c>
      <c r="H440" s="27">
        <f t="shared" ref="H440:H441" si="652">IF(C440="BUY",(F440-E440)*D440,(E440-F440)*D440)</f>
        <v>-3842.3645320197</v>
      </c>
      <c r="I440" s="27" t="str">
        <f t="shared" ref="I440:I441" si="653">IF(G440=0,"0.00",IF(C440="BUY",(G440-F440)*D440,(F440-G440)*D440))</f>
        <v>0.00</v>
      </c>
      <c r="J440" s="27">
        <f t="shared" ref="J440:J441" si="654">I440+H440</f>
        <v>-3842.3645320197</v>
      </c>
    </row>
    <row r="441" spans="1:10">
      <c r="A441" s="24">
        <v>44852</v>
      </c>
      <c r="B441" s="5" t="s">
        <v>204</v>
      </c>
      <c r="C441" s="5" t="s">
        <v>16</v>
      </c>
      <c r="D441" s="25">
        <f t="shared" si="642"/>
        <v>576.923076923077</v>
      </c>
      <c r="E441" s="5">
        <v>520</v>
      </c>
      <c r="F441" s="5">
        <v>524</v>
      </c>
      <c r="G441" s="37">
        <v>0</v>
      </c>
      <c r="H441" s="27">
        <f t="shared" si="652"/>
        <v>2307.69230769231</v>
      </c>
      <c r="I441" s="27" t="str">
        <f t="shared" si="653"/>
        <v>0.00</v>
      </c>
      <c r="J441" s="27">
        <f t="shared" si="654"/>
        <v>2307.69230769231</v>
      </c>
    </row>
    <row r="442" spans="1:10">
      <c r="A442" s="24">
        <v>44851</v>
      </c>
      <c r="B442" s="5" t="s">
        <v>212</v>
      </c>
      <c r="C442" s="5" t="s">
        <v>16</v>
      </c>
      <c r="D442" s="25">
        <f t="shared" ref="D442:D450" si="655">300000/E442</f>
        <v>114.503816793893</v>
      </c>
      <c r="E442" s="5">
        <v>2620</v>
      </c>
      <c r="F442" s="5">
        <v>2635</v>
      </c>
      <c r="G442" s="37">
        <v>0</v>
      </c>
      <c r="H442" s="27">
        <f t="shared" ref="H442:H443" si="656">IF(C442="BUY",(F442-E442)*D442,(E442-F442)*D442)</f>
        <v>1717.5572519084</v>
      </c>
      <c r="I442" s="27" t="str">
        <f t="shared" ref="I442:I443" si="657">IF(G442=0,"0.00",IF(C442="BUY",(G442-F442)*D442,(F442-G442)*D442))</f>
        <v>0.00</v>
      </c>
      <c r="J442" s="27">
        <f t="shared" ref="J442:J443" si="658">I442+H442</f>
        <v>1717.5572519084</v>
      </c>
    </row>
    <row r="443" spans="1:10">
      <c r="A443" s="24">
        <v>44851</v>
      </c>
      <c r="B443" s="5" t="s">
        <v>125</v>
      </c>
      <c r="C443" s="5" t="s">
        <v>16</v>
      </c>
      <c r="D443" s="25">
        <f t="shared" si="655"/>
        <v>142.517814726841</v>
      </c>
      <c r="E443" s="5">
        <v>2105</v>
      </c>
      <c r="F443" s="5">
        <v>2125</v>
      </c>
      <c r="G443" s="5">
        <v>2145</v>
      </c>
      <c r="H443" s="27">
        <f t="shared" si="656"/>
        <v>2850.35629453682</v>
      </c>
      <c r="I443" s="27">
        <f t="shared" si="657"/>
        <v>2850.35629453682</v>
      </c>
      <c r="J443" s="27">
        <f t="shared" si="658"/>
        <v>5700.71258907364</v>
      </c>
    </row>
    <row r="444" spans="1:10">
      <c r="A444" s="24">
        <v>44848</v>
      </c>
      <c r="B444" s="5" t="s">
        <v>82</v>
      </c>
      <c r="C444" s="5" t="s">
        <v>16</v>
      </c>
      <c r="D444" s="25">
        <f t="shared" si="655"/>
        <v>738.916256157635</v>
      </c>
      <c r="E444" s="5">
        <v>406</v>
      </c>
      <c r="F444" s="5">
        <v>400</v>
      </c>
      <c r="G444" s="37">
        <v>0</v>
      </c>
      <c r="H444" s="27">
        <f t="shared" ref="H444:H445" si="659">IF(C444="BUY",(F444-E444)*D444,(E444-F444)*D444)</f>
        <v>-4433.49753694581</v>
      </c>
      <c r="I444" s="27" t="str">
        <f t="shared" ref="I444:I445" si="660">IF(G444=0,"0.00",IF(C444="BUY",(G444-F444)*D444,(F444-G444)*D444))</f>
        <v>0.00</v>
      </c>
      <c r="J444" s="27">
        <f t="shared" ref="J444:J445" si="661">I444+H444</f>
        <v>-4433.49753694581</v>
      </c>
    </row>
    <row r="445" spans="1:10">
      <c r="A445" s="24">
        <v>44848</v>
      </c>
      <c r="B445" s="5" t="s">
        <v>213</v>
      </c>
      <c r="C445" s="5" t="s">
        <v>16</v>
      </c>
      <c r="D445" s="25">
        <f t="shared" si="655"/>
        <v>833.333333333333</v>
      </c>
      <c r="E445" s="5">
        <v>360</v>
      </c>
      <c r="F445" s="5">
        <v>361.9</v>
      </c>
      <c r="G445" s="37">
        <v>0</v>
      </c>
      <c r="H445" s="27">
        <f t="shared" si="659"/>
        <v>1583.33333333331</v>
      </c>
      <c r="I445" s="27" t="str">
        <f t="shared" si="660"/>
        <v>0.00</v>
      </c>
      <c r="J445" s="27">
        <f t="shared" si="661"/>
        <v>1583.33333333331</v>
      </c>
    </row>
    <row r="446" spans="1:10">
      <c r="A446" s="24">
        <v>44847</v>
      </c>
      <c r="B446" s="5" t="s">
        <v>204</v>
      </c>
      <c r="C446" s="5" t="s">
        <v>16</v>
      </c>
      <c r="D446" s="25">
        <f t="shared" si="655"/>
        <v>600</v>
      </c>
      <c r="E446" s="5">
        <v>500</v>
      </c>
      <c r="F446" s="5">
        <v>506</v>
      </c>
      <c r="G446" s="37">
        <v>0</v>
      </c>
      <c r="H446" s="27">
        <f t="shared" ref="H446" si="662">IF(C446="BUY",(F446-E446)*D446,(E446-F446)*D446)</f>
        <v>3600</v>
      </c>
      <c r="I446" s="27" t="str">
        <f t="shared" ref="I446" si="663">IF(G446=0,"0.00",IF(C446="BUY",(G446-F446)*D446,(F446-G446)*D446))</f>
        <v>0.00</v>
      </c>
      <c r="J446" s="27">
        <f t="shared" ref="J446" si="664">I446+H446</f>
        <v>3600</v>
      </c>
    </row>
    <row r="447" spans="1:10">
      <c r="A447" s="24">
        <v>44846</v>
      </c>
      <c r="B447" s="5" t="s">
        <v>214</v>
      </c>
      <c r="C447" s="5" t="s">
        <v>16</v>
      </c>
      <c r="D447" s="25">
        <f t="shared" si="655"/>
        <v>324.324324324324</v>
      </c>
      <c r="E447" s="5">
        <v>925</v>
      </c>
      <c r="F447" s="5">
        <v>933</v>
      </c>
      <c r="G447" s="37">
        <v>0</v>
      </c>
      <c r="H447" s="27">
        <f t="shared" ref="H447:H450" si="665">IF(C447="BUY",(F447-E447)*D447,(E447-F447)*D447)</f>
        <v>2594.59459459459</v>
      </c>
      <c r="I447" s="27" t="str">
        <f t="shared" ref="I447:I450" si="666">IF(G447=0,"0.00",IF(C447="BUY",(G447-F447)*D447,(F447-G447)*D447))</f>
        <v>0.00</v>
      </c>
      <c r="J447" s="27">
        <f t="shared" ref="J447:J450" si="667">I447+H447</f>
        <v>2594.59459459459</v>
      </c>
    </row>
    <row r="448" spans="1:10">
      <c r="A448" s="24">
        <v>44845</v>
      </c>
      <c r="B448" s="5" t="s">
        <v>171</v>
      </c>
      <c r="C448" s="5" t="s">
        <v>16</v>
      </c>
      <c r="D448" s="25">
        <f t="shared" si="655"/>
        <v>150.375939849624</v>
      </c>
      <c r="E448" s="5">
        <v>1995</v>
      </c>
      <c r="F448" s="5">
        <v>2002</v>
      </c>
      <c r="G448" s="37">
        <v>0</v>
      </c>
      <c r="H448" s="27">
        <f t="shared" si="665"/>
        <v>1052.63157894737</v>
      </c>
      <c r="I448" s="27" t="str">
        <f t="shared" si="666"/>
        <v>0.00</v>
      </c>
      <c r="J448" s="27">
        <f t="shared" si="667"/>
        <v>1052.63157894737</v>
      </c>
    </row>
    <row r="449" spans="1:10">
      <c r="A449" s="24">
        <v>44845</v>
      </c>
      <c r="B449" s="5" t="s">
        <v>215</v>
      </c>
      <c r="C449" s="5" t="s">
        <v>16</v>
      </c>
      <c r="D449" s="25">
        <f t="shared" si="655"/>
        <v>874.63556851312</v>
      </c>
      <c r="E449" s="5">
        <v>343</v>
      </c>
      <c r="F449" s="5">
        <v>347</v>
      </c>
      <c r="G449" s="37">
        <v>0</v>
      </c>
      <c r="H449" s="27">
        <f t="shared" si="665"/>
        <v>3498.54227405248</v>
      </c>
      <c r="I449" s="27" t="str">
        <f t="shared" si="666"/>
        <v>0.00</v>
      </c>
      <c r="J449" s="27">
        <f t="shared" si="667"/>
        <v>3498.54227405248</v>
      </c>
    </row>
    <row r="450" spans="1:10">
      <c r="A450" s="24">
        <v>44844</v>
      </c>
      <c r="B450" s="5" t="s">
        <v>216</v>
      </c>
      <c r="C450" s="5" t="s">
        <v>16</v>
      </c>
      <c r="D450" s="25">
        <f t="shared" si="655"/>
        <v>250</v>
      </c>
      <c r="E450" s="5">
        <v>1200</v>
      </c>
      <c r="F450" s="5">
        <v>1212</v>
      </c>
      <c r="G450" s="37">
        <v>0</v>
      </c>
      <c r="H450" s="27">
        <f t="shared" si="665"/>
        <v>3000</v>
      </c>
      <c r="I450" s="27" t="str">
        <f t="shared" si="666"/>
        <v>0.00</v>
      </c>
      <c r="J450" s="27">
        <f t="shared" si="667"/>
        <v>3000</v>
      </c>
    </row>
    <row r="451" spans="1:10">
      <c r="A451" s="24">
        <v>44841</v>
      </c>
      <c r="B451" s="5" t="s">
        <v>171</v>
      </c>
      <c r="C451" s="5" t="s">
        <v>16</v>
      </c>
      <c r="D451" s="25">
        <f t="shared" ref="D451:D453" si="668">300000/E451</f>
        <v>154.241645244216</v>
      </c>
      <c r="E451" s="5">
        <v>1945</v>
      </c>
      <c r="F451" s="5">
        <v>1965</v>
      </c>
      <c r="G451" s="37">
        <v>0</v>
      </c>
      <c r="H451" s="27">
        <f t="shared" ref="H451:H453" si="669">IF(C451="BUY",(F451-E451)*D451,(E451-F451)*D451)</f>
        <v>3084.83290488432</v>
      </c>
      <c r="I451" s="27" t="str">
        <f t="shared" ref="I451:I453" si="670">IF(G451=0,"0.00",IF(C451="BUY",(G451-F451)*D451,(F451-G451)*D451))</f>
        <v>0.00</v>
      </c>
      <c r="J451" s="27">
        <f t="shared" ref="J451:J453" si="671">I451+H451</f>
        <v>3084.83290488432</v>
      </c>
    </row>
    <row r="452" spans="1:10">
      <c r="A452" s="24">
        <v>44840</v>
      </c>
      <c r="B452" s="5" t="s">
        <v>140</v>
      </c>
      <c r="C452" s="5" t="s">
        <v>16</v>
      </c>
      <c r="D452" s="25">
        <f t="shared" si="668"/>
        <v>89.8203592814371</v>
      </c>
      <c r="E452" s="5">
        <v>3340</v>
      </c>
      <c r="F452" s="5">
        <v>3370</v>
      </c>
      <c r="G452" s="5">
        <v>3410</v>
      </c>
      <c r="H452" s="27">
        <f t="shared" si="669"/>
        <v>2694.61077844311</v>
      </c>
      <c r="I452" s="27">
        <f t="shared" si="670"/>
        <v>3592.81437125748</v>
      </c>
      <c r="J452" s="27">
        <f t="shared" si="671"/>
        <v>6287.4251497006</v>
      </c>
    </row>
    <row r="453" spans="1:10">
      <c r="A453" s="24">
        <v>44838</v>
      </c>
      <c r="B453" s="5" t="s">
        <v>217</v>
      </c>
      <c r="C453" s="5" t="s">
        <v>16</v>
      </c>
      <c r="D453" s="25">
        <f t="shared" si="668"/>
        <v>480</v>
      </c>
      <c r="E453" s="5">
        <v>625</v>
      </c>
      <c r="F453" s="5">
        <v>617.5</v>
      </c>
      <c r="G453" s="37">
        <v>0</v>
      </c>
      <c r="H453" s="27">
        <f t="shared" si="669"/>
        <v>-3600</v>
      </c>
      <c r="I453" s="27" t="str">
        <f t="shared" si="670"/>
        <v>0.00</v>
      </c>
      <c r="J453" s="27">
        <f t="shared" si="671"/>
        <v>-3600</v>
      </c>
    </row>
    <row r="454" spans="1:10">
      <c r="A454" s="24">
        <v>44837</v>
      </c>
      <c r="B454" s="5" t="s">
        <v>218</v>
      </c>
      <c r="C454" s="5" t="s">
        <v>16</v>
      </c>
      <c r="D454" s="25">
        <f t="shared" ref="D454:D469" si="672">300000/E454</f>
        <v>75.187969924812</v>
      </c>
      <c r="E454" s="5">
        <v>3990</v>
      </c>
      <c r="F454" s="5">
        <v>4030</v>
      </c>
      <c r="G454" s="37">
        <v>0</v>
      </c>
      <c r="H454" s="27">
        <f t="shared" ref="H454:H455" si="673">IF(C454="BUY",(F454-E454)*D454,(E454-F454)*D454)</f>
        <v>3007.51879699248</v>
      </c>
      <c r="I454" s="27" t="str">
        <f t="shared" ref="I454:I455" si="674">IF(G454=0,"0.00",IF(C454="BUY",(G454-F454)*D454,(F454-G454)*D454))</f>
        <v>0.00</v>
      </c>
      <c r="J454" s="27">
        <f t="shared" ref="J454:J455" si="675">I454+H454</f>
        <v>3007.51879699248</v>
      </c>
    </row>
    <row r="455" spans="1:10">
      <c r="A455" s="24">
        <v>44834</v>
      </c>
      <c r="B455" s="5" t="s">
        <v>219</v>
      </c>
      <c r="C455" s="5" t="s">
        <v>16</v>
      </c>
      <c r="D455" s="25">
        <f t="shared" si="672"/>
        <v>401.606425702811</v>
      </c>
      <c r="E455" s="5">
        <v>747</v>
      </c>
      <c r="F455" s="5">
        <v>752</v>
      </c>
      <c r="G455" s="37">
        <v>0</v>
      </c>
      <c r="H455" s="27">
        <f t="shared" si="673"/>
        <v>2008.03212851406</v>
      </c>
      <c r="I455" s="27" t="str">
        <f t="shared" si="674"/>
        <v>0.00</v>
      </c>
      <c r="J455" s="27">
        <f t="shared" si="675"/>
        <v>2008.03212851406</v>
      </c>
    </row>
    <row r="456" spans="1:10">
      <c r="A456" s="24">
        <v>44833</v>
      </c>
      <c r="B456" s="5" t="s">
        <v>220</v>
      </c>
      <c r="C456" s="5" t="s">
        <v>16</v>
      </c>
      <c r="D456" s="25">
        <f t="shared" si="672"/>
        <v>157.48031496063</v>
      </c>
      <c r="E456" s="5">
        <v>1905</v>
      </c>
      <c r="F456" s="5">
        <v>1925</v>
      </c>
      <c r="G456" s="37">
        <v>0</v>
      </c>
      <c r="H456" s="27">
        <f t="shared" ref="H456" si="676">IF(C456="BUY",(F456-E456)*D456,(E456-F456)*D456)</f>
        <v>3149.6062992126</v>
      </c>
      <c r="I456" s="27" t="str">
        <f t="shared" ref="I456" si="677">IF(G456=0,"0.00",IF(C456="BUY",(G456-F456)*D456,(F456-G456)*D456))</f>
        <v>0.00</v>
      </c>
      <c r="J456" s="27">
        <f t="shared" ref="J456" si="678">I456+H456</f>
        <v>3149.6062992126</v>
      </c>
    </row>
    <row r="457" spans="1:10">
      <c r="A457" s="24">
        <v>44832</v>
      </c>
      <c r="B457" s="5" t="s">
        <v>221</v>
      </c>
      <c r="C457" s="5" t="s">
        <v>16</v>
      </c>
      <c r="D457" s="25">
        <f t="shared" si="672"/>
        <v>2666.66666666667</v>
      </c>
      <c r="E457" s="5">
        <v>112.5</v>
      </c>
      <c r="F457" s="5">
        <v>114.5</v>
      </c>
      <c r="G457" s="37">
        <v>0</v>
      </c>
      <c r="H457" s="27">
        <f t="shared" ref="H457:H458" si="679">IF(C457="BUY",(F457-E457)*D457,(E457-F457)*D457)</f>
        <v>5333.33333333333</v>
      </c>
      <c r="I457" s="27" t="str">
        <f t="shared" ref="I457:I458" si="680">IF(G457=0,"0.00",IF(C457="BUY",(G457-F457)*D457,(F457-G457)*D457))</f>
        <v>0.00</v>
      </c>
      <c r="J457" s="27">
        <f t="shared" ref="J457:J458" si="681">I457+H457</f>
        <v>5333.33333333333</v>
      </c>
    </row>
    <row r="458" spans="1:10">
      <c r="A458" s="24">
        <v>44831</v>
      </c>
      <c r="B458" s="5" t="s">
        <v>222</v>
      </c>
      <c r="C458" s="5" t="s">
        <v>16</v>
      </c>
      <c r="D458" s="25">
        <f t="shared" si="672"/>
        <v>2061.85567010309</v>
      </c>
      <c r="E458" s="5">
        <v>145.5</v>
      </c>
      <c r="F458" s="5">
        <v>146.5</v>
      </c>
      <c r="G458" s="37">
        <v>0</v>
      </c>
      <c r="H458" s="27">
        <f t="shared" si="679"/>
        <v>2061.85567010309</v>
      </c>
      <c r="I458" s="27" t="str">
        <f t="shared" si="680"/>
        <v>0.00</v>
      </c>
      <c r="J458" s="27">
        <f t="shared" si="681"/>
        <v>2061.85567010309</v>
      </c>
    </row>
    <row r="459" spans="1:10">
      <c r="A459" s="24">
        <v>44830</v>
      </c>
      <c r="B459" s="5" t="s">
        <v>223</v>
      </c>
      <c r="C459" s="5" t="s">
        <v>16</v>
      </c>
      <c r="D459" s="25">
        <f t="shared" si="672"/>
        <v>598.802395209581</v>
      </c>
      <c r="E459" s="5">
        <v>501</v>
      </c>
      <c r="F459" s="5">
        <v>507</v>
      </c>
      <c r="G459" s="5">
        <v>515</v>
      </c>
      <c r="H459" s="27">
        <f t="shared" ref="H459:H460" si="682">IF(C459="BUY",(F459-E459)*D459,(E459-F459)*D459)</f>
        <v>3592.81437125748</v>
      </c>
      <c r="I459" s="27">
        <f t="shared" ref="I459:I460" si="683">IF(G459=0,"0.00",IF(C459="BUY",(G459-F459)*D459,(F459-G459)*D459))</f>
        <v>4790.41916167665</v>
      </c>
      <c r="J459" s="27">
        <f t="shared" ref="J459:J460" si="684">I459+H459</f>
        <v>8383.23353293413</v>
      </c>
    </row>
    <row r="460" spans="1:10">
      <c r="A460" s="24">
        <v>44830</v>
      </c>
      <c r="B460" s="5" t="s">
        <v>224</v>
      </c>
      <c r="C460" s="5" t="s">
        <v>16</v>
      </c>
      <c r="D460" s="25">
        <f t="shared" si="672"/>
        <v>272.727272727273</v>
      </c>
      <c r="E460" s="5">
        <v>1100</v>
      </c>
      <c r="F460" s="5">
        <v>1110</v>
      </c>
      <c r="G460" s="37">
        <v>0</v>
      </c>
      <c r="H460" s="27">
        <f t="shared" si="682"/>
        <v>2727.27272727273</v>
      </c>
      <c r="I460" s="27" t="str">
        <f t="shared" si="683"/>
        <v>0.00</v>
      </c>
      <c r="J460" s="27">
        <f t="shared" si="684"/>
        <v>2727.27272727273</v>
      </c>
    </row>
    <row r="461" spans="1:10">
      <c r="A461" s="24">
        <v>44827</v>
      </c>
      <c r="B461" s="5" t="s">
        <v>171</v>
      </c>
      <c r="C461" s="5" t="s">
        <v>16</v>
      </c>
      <c r="D461" s="25">
        <f t="shared" si="672"/>
        <v>146.341463414634</v>
      </c>
      <c r="E461" s="5">
        <v>2050</v>
      </c>
      <c r="F461" s="5">
        <v>2070</v>
      </c>
      <c r="G461" s="37">
        <v>0</v>
      </c>
      <c r="H461" s="27">
        <f t="shared" ref="H461:H462" si="685">IF(C461="BUY",(F461-E461)*D461,(E461-F461)*D461)</f>
        <v>2926.82926829268</v>
      </c>
      <c r="I461" s="27" t="str">
        <f t="shared" ref="I461:I462" si="686">IF(G461=0,"0.00",IF(C461="BUY",(G461-F461)*D461,(F461-G461)*D461))</f>
        <v>0.00</v>
      </c>
      <c r="J461" s="27">
        <f t="shared" ref="J461:J462" si="687">I461+H461</f>
        <v>2926.82926829268</v>
      </c>
    </row>
    <row r="462" spans="1:10">
      <c r="A462" s="24">
        <v>44826</v>
      </c>
      <c r="B462" s="5" t="s">
        <v>225</v>
      </c>
      <c r="C462" s="5" t="s">
        <v>16</v>
      </c>
      <c r="D462" s="25">
        <f t="shared" si="672"/>
        <v>262.927256792287</v>
      </c>
      <c r="E462" s="5">
        <v>1141</v>
      </c>
      <c r="F462" s="5">
        <v>1144</v>
      </c>
      <c r="G462" s="37">
        <v>0</v>
      </c>
      <c r="H462" s="27">
        <f t="shared" si="685"/>
        <v>788.781770376862</v>
      </c>
      <c r="I462" s="27" t="str">
        <f t="shared" si="686"/>
        <v>0.00</v>
      </c>
      <c r="J462" s="27">
        <f t="shared" si="687"/>
        <v>788.781770376862</v>
      </c>
    </row>
    <row r="463" spans="1:10">
      <c r="A463" s="24">
        <v>44825</v>
      </c>
      <c r="B463" s="5" t="s">
        <v>226</v>
      </c>
      <c r="C463" s="5" t="s">
        <v>16</v>
      </c>
      <c r="D463" s="25">
        <f t="shared" si="672"/>
        <v>1754.38596491228</v>
      </c>
      <c r="E463" s="5">
        <v>171</v>
      </c>
      <c r="F463" s="5">
        <v>173.5</v>
      </c>
      <c r="G463" s="37">
        <v>0</v>
      </c>
      <c r="H463" s="27">
        <f t="shared" ref="H463" si="688">IF(C463="BUY",(F463-E463)*D463,(E463-F463)*D463)</f>
        <v>4385.9649122807</v>
      </c>
      <c r="I463" s="27" t="str">
        <f t="shared" ref="I463" si="689">IF(G463=0,"0.00",IF(C463="BUY",(G463-F463)*D463,(F463-G463)*D463))</f>
        <v>0.00</v>
      </c>
      <c r="J463" s="27">
        <f t="shared" ref="J463" si="690">I463+H463</f>
        <v>4385.9649122807</v>
      </c>
    </row>
    <row r="464" spans="1:10">
      <c r="A464" s="24">
        <v>44824</v>
      </c>
      <c r="B464" s="5" t="s">
        <v>227</v>
      </c>
      <c r="C464" s="5" t="s">
        <v>16</v>
      </c>
      <c r="D464" s="25">
        <f t="shared" si="672"/>
        <v>678.733031674208</v>
      </c>
      <c r="E464" s="5">
        <v>442</v>
      </c>
      <c r="F464" s="5">
        <v>448</v>
      </c>
      <c r="G464" s="5">
        <v>454</v>
      </c>
      <c r="H464" s="27">
        <f t="shared" ref="H464:H465" si="691">IF(C464="BUY",(F464-E464)*D464,(E464-F464)*D464)</f>
        <v>4072.39819004525</v>
      </c>
      <c r="I464" s="27">
        <f t="shared" ref="I464:I465" si="692">IF(G464=0,"0.00",IF(C464="BUY",(G464-F464)*D464,(F464-G464)*D464))</f>
        <v>4072.39819004525</v>
      </c>
      <c r="J464" s="27">
        <f t="shared" ref="J464:J465" si="693">I464+H464</f>
        <v>8144.7963800905</v>
      </c>
    </row>
    <row r="465" spans="1:10">
      <c r="A465" s="24">
        <v>44823</v>
      </c>
      <c r="B465" s="5" t="s">
        <v>227</v>
      </c>
      <c r="C465" s="5" t="s">
        <v>16</v>
      </c>
      <c r="D465" s="25">
        <f t="shared" si="672"/>
        <v>705.882352941176</v>
      </c>
      <c r="E465" s="5">
        <v>425</v>
      </c>
      <c r="F465" s="5">
        <v>430</v>
      </c>
      <c r="G465" s="37">
        <v>0</v>
      </c>
      <c r="H465" s="27">
        <f t="shared" si="691"/>
        <v>3529.41176470588</v>
      </c>
      <c r="I465" s="27" t="str">
        <f t="shared" si="692"/>
        <v>0.00</v>
      </c>
      <c r="J465" s="27">
        <f t="shared" si="693"/>
        <v>3529.41176470588</v>
      </c>
    </row>
    <row r="466" spans="1:10">
      <c r="A466" s="24">
        <v>44820</v>
      </c>
      <c r="B466" s="5" t="s">
        <v>68</v>
      </c>
      <c r="C466" s="5" t="s">
        <v>16</v>
      </c>
      <c r="D466" s="25">
        <f t="shared" si="672"/>
        <v>238.095238095238</v>
      </c>
      <c r="E466" s="5">
        <v>1260</v>
      </c>
      <c r="F466" s="5">
        <v>1272</v>
      </c>
      <c r="G466" s="37">
        <v>0</v>
      </c>
      <c r="H466" s="27">
        <f t="shared" ref="H466:H469" si="694">IF(C466="BUY",(F466-E466)*D466,(E466-F466)*D466)</f>
        <v>2857.14285714286</v>
      </c>
      <c r="I466" s="27" t="str">
        <f t="shared" ref="I466:I469" si="695">IF(G466=0,"0.00",IF(C466="BUY",(G466-F466)*D466,(F466-G466)*D466))</f>
        <v>0.00</v>
      </c>
      <c r="J466" s="27">
        <f t="shared" ref="J466:J469" si="696">I466+H466</f>
        <v>2857.14285714286</v>
      </c>
    </row>
    <row r="467" spans="1:10">
      <c r="A467" s="24">
        <v>44818</v>
      </c>
      <c r="B467" s="5" t="s">
        <v>228</v>
      </c>
      <c r="C467" s="5" t="s">
        <v>16</v>
      </c>
      <c r="D467" s="25">
        <f t="shared" si="672"/>
        <v>7812.5</v>
      </c>
      <c r="E467" s="5">
        <v>38.4</v>
      </c>
      <c r="F467" s="5">
        <v>38.9</v>
      </c>
      <c r="G467" s="5">
        <v>39.4</v>
      </c>
      <c r="H467" s="27">
        <f t="shared" si="694"/>
        <v>3906.25</v>
      </c>
      <c r="I467" s="27">
        <f t="shared" si="695"/>
        <v>3906.25</v>
      </c>
      <c r="J467" s="27">
        <f t="shared" si="696"/>
        <v>7812.5</v>
      </c>
    </row>
    <row r="468" spans="1:10">
      <c r="A468" s="24">
        <v>44817</v>
      </c>
      <c r="B468" s="5" t="s">
        <v>204</v>
      </c>
      <c r="C468" s="5" t="s">
        <v>16</v>
      </c>
      <c r="D468" s="25">
        <f t="shared" si="672"/>
        <v>454.545454545455</v>
      </c>
      <c r="E468" s="5">
        <v>660</v>
      </c>
      <c r="F468" s="5">
        <v>666</v>
      </c>
      <c r="G468" s="37">
        <v>0</v>
      </c>
      <c r="H468" s="27">
        <f t="shared" si="694"/>
        <v>2727.27272727273</v>
      </c>
      <c r="I468" s="27" t="str">
        <f t="shared" si="695"/>
        <v>0.00</v>
      </c>
      <c r="J468" s="27">
        <f t="shared" si="696"/>
        <v>2727.27272727273</v>
      </c>
    </row>
    <row r="469" spans="1:10">
      <c r="A469" s="24">
        <v>44816</v>
      </c>
      <c r="B469" s="5" t="s">
        <v>204</v>
      </c>
      <c r="C469" s="5" t="s">
        <v>16</v>
      </c>
      <c r="D469" s="25">
        <f t="shared" si="672"/>
        <v>461.538461538462</v>
      </c>
      <c r="E469" s="5">
        <v>650</v>
      </c>
      <c r="F469" s="5">
        <v>656</v>
      </c>
      <c r="G469" s="37">
        <v>0</v>
      </c>
      <c r="H469" s="27">
        <f t="shared" si="694"/>
        <v>2769.23076923077</v>
      </c>
      <c r="I469" s="27" t="str">
        <f t="shared" si="695"/>
        <v>0.00</v>
      </c>
      <c r="J469" s="27">
        <f t="shared" si="696"/>
        <v>2769.23076923077</v>
      </c>
    </row>
    <row r="470" spans="1:10">
      <c r="A470" s="24">
        <v>44813</v>
      </c>
      <c r="B470" s="5" t="s">
        <v>194</v>
      </c>
      <c r="C470" s="5" t="s">
        <v>16</v>
      </c>
      <c r="D470" s="25">
        <f t="shared" ref="D470:D473" si="697">300000/E470</f>
        <v>422.535211267606</v>
      </c>
      <c r="E470" s="5">
        <v>710</v>
      </c>
      <c r="F470" s="5">
        <v>715</v>
      </c>
      <c r="G470" s="37">
        <v>0</v>
      </c>
      <c r="H470" s="27">
        <f t="shared" ref="H470:H473" si="698">IF(C470="BUY",(F470-E470)*D470,(E470-F470)*D470)</f>
        <v>2112.67605633803</v>
      </c>
      <c r="I470" s="27" t="str">
        <f t="shared" ref="I470:I473" si="699">IF(G470=0,"0.00",IF(C470="BUY",(G470-F470)*D470,(F470-G470)*D470))</f>
        <v>0.00</v>
      </c>
      <c r="J470" s="27">
        <f t="shared" ref="J470:J473" si="700">I470+H470</f>
        <v>2112.67605633803</v>
      </c>
    </row>
    <row r="471" spans="1:10">
      <c r="A471" s="24">
        <v>44812</v>
      </c>
      <c r="B471" s="5" t="s">
        <v>137</v>
      </c>
      <c r="C471" s="5" t="s">
        <v>16</v>
      </c>
      <c r="D471" s="25">
        <f t="shared" si="697"/>
        <v>218.978102189781</v>
      </c>
      <c r="E471" s="5">
        <v>1370</v>
      </c>
      <c r="F471" s="5">
        <v>1385</v>
      </c>
      <c r="G471" s="5">
        <v>1400</v>
      </c>
      <c r="H471" s="27">
        <f t="shared" si="698"/>
        <v>3284.67153284672</v>
      </c>
      <c r="I471" s="27">
        <f t="shared" si="699"/>
        <v>3284.67153284672</v>
      </c>
      <c r="J471" s="27">
        <f t="shared" si="700"/>
        <v>6569.34306569343</v>
      </c>
    </row>
    <row r="472" spans="1:10">
      <c r="A472" s="24">
        <v>44811</v>
      </c>
      <c r="B472" s="5" t="s">
        <v>229</v>
      </c>
      <c r="C472" s="5" t="s">
        <v>16</v>
      </c>
      <c r="D472" s="25">
        <f t="shared" si="697"/>
        <v>1796.40718562874</v>
      </c>
      <c r="E472" s="5">
        <v>167</v>
      </c>
      <c r="F472" s="5">
        <v>169.5</v>
      </c>
      <c r="G472" s="37">
        <v>0</v>
      </c>
      <c r="H472" s="27">
        <f t="shared" si="698"/>
        <v>4491.01796407186</v>
      </c>
      <c r="I472" s="27" t="str">
        <f t="shared" si="699"/>
        <v>0.00</v>
      </c>
      <c r="J472" s="27">
        <f t="shared" si="700"/>
        <v>4491.01796407186</v>
      </c>
    </row>
    <row r="473" spans="1:10">
      <c r="A473" s="24">
        <v>44811</v>
      </c>
      <c r="B473" s="5" t="s">
        <v>230</v>
      </c>
      <c r="C473" s="5" t="s">
        <v>16</v>
      </c>
      <c r="D473" s="25">
        <f t="shared" si="697"/>
        <v>195.439739413681</v>
      </c>
      <c r="E473" s="5">
        <v>1535</v>
      </c>
      <c r="F473" s="5">
        <v>1555</v>
      </c>
      <c r="G473" s="37">
        <v>0</v>
      </c>
      <c r="H473" s="27">
        <f t="shared" si="698"/>
        <v>3908.79478827362</v>
      </c>
      <c r="I473" s="27" t="str">
        <f t="shared" si="699"/>
        <v>0.00</v>
      </c>
      <c r="J473" s="27">
        <f t="shared" si="700"/>
        <v>3908.79478827362</v>
      </c>
    </row>
    <row r="474" spans="1:10">
      <c r="A474" s="24">
        <v>44810</v>
      </c>
      <c r="B474" s="5" t="s">
        <v>139</v>
      </c>
      <c r="C474" s="5" t="s">
        <v>16</v>
      </c>
      <c r="D474" s="25">
        <f t="shared" ref="D474:D476" si="701">300000/E474</f>
        <v>156.25</v>
      </c>
      <c r="E474" s="5">
        <v>1920</v>
      </c>
      <c r="F474" s="5">
        <v>1940</v>
      </c>
      <c r="G474" s="5">
        <v>1965</v>
      </c>
      <c r="H474" s="27">
        <f t="shared" ref="H474:H475" si="702">IF(C474="BUY",(F474-E474)*D474,(E474-F474)*D474)</f>
        <v>3125</v>
      </c>
      <c r="I474" s="27">
        <f t="shared" ref="I474:I475" si="703">IF(G474=0,"0.00",IF(C474="BUY",(G474-F474)*D474,(F474-G474)*D474))</f>
        <v>3906.25</v>
      </c>
      <c r="J474" s="27">
        <f t="shared" ref="J474:J475" si="704">I474+H474</f>
        <v>7031.25</v>
      </c>
    </row>
    <row r="475" spans="1:10">
      <c r="A475" s="24">
        <v>44809</v>
      </c>
      <c r="B475" s="5" t="s">
        <v>231</v>
      </c>
      <c r="C475" s="5" t="s">
        <v>16</v>
      </c>
      <c r="D475" s="25">
        <f t="shared" si="701"/>
        <v>232.558139534884</v>
      </c>
      <c r="E475" s="5">
        <v>1290</v>
      </c>
      <c r="F475" s="5">
        <v>1305</v>
      </c>
      <c r="G475" s="5">
        <v>1318</v>
      </c>
      <c r="H475" s="27">
        <f t="shared" si="702"/>
        <v>3488.37209302326</v>
      </c>
      <c r="I475" s="27">
        <f t="shared" si="703"/>
        <v>3023.25581395349</v>
      </c>
      <c r="J475" s="27">
        <f t="shared" si="704"/>
        <v>6511.62790697674</v>
      </c>
    </row>
    <row r="476" ht="18" customHeight="1" spans="1:10">
      <c r="A476" s="38">
        <v>44806</v>
      </c>
      <c r="B476" s="23" t="s">
        <v>232</v>
      </c>
      <c r="C476" s="39" t="s">
        <v>16</v>
      </c>
      <c r="D476" s="25">
        <f t="shared" si="701"/>
        <v>227.272727272727</v>
      </c>
      <c r="E476" s="40">
        <v>1320</v>
      </c>
      <c r="F476" s="41">
        <v>1325</v>
      </c>
      <c r="G476" s="37">
        <v>0</v>
      </c>
      <c r="H476" s="27">
        <f t="shared" ref="H476" si="705">IF(C476="BUY",(F476-E476)*D476,(E476-F476)*D476)</f>
        <v>1136.36363636364</v>
      </c>
      <c r="I476" s="27" t="str">
        <f t="shared" ref="I476" si="706">IF(G476=0,"0.00",IF(C476="BUY",(G476-F476)*D476,(F476-G476)*D476))</f>
        <v>0.00</v>
      </c>
      <c r="J476" s="27">
        <f t="shared" ref="J476" si="707">I476+H476</f>
        <v>1136.36363636364</v>
      </c>
    </row>
    <row r="477" spans="1:10">
      <c r="A477" s="38">
        <v>44805</v>
      </c>
      <c r="B477" s="23" t="s">
        <v>233</v>
      </c>
      <c r="C477" s="39" t="s">
        <v>16</v>
      </c>
      <c r="D477" s="25">
        <f t="shared" ref="D477" si="708">300000/E477</f>
        <v>569.259962049336</v>
      </c>
      <c r="E477" s="40">
        <v>527</v>
      </c>
      <c r="F477" s="41">
        <v>533</v>
      </c>
      <c r="G477" s="37">
        <v>0</v>
      </c>
      <c r="H477" s="27">
        <f t="shared" ref="H477" si="709">IF(C477="BUY",(F477-E477)*D477,(E477-F477)*D477)</f>
        <v>3415.55977229602</v>
      </c>
      <c r="I477" s="27" t="str">
        <f t="shared" ref="I477" si="710">IF(G477=0,"0.00",IF(C477="BUY",(G477-F477)*D477,(F477-G477)*D477))</f>
        <v>0.00</v>
      </c>
      <c r="J477" s="27">
        <f t="shared" ref="J477" si="711">I477+H477</f>
        <v>3415.55977229602</v>
      </c>
    </row>
    <row r="478" spans="1:10">
      <c r="A478" s="38">
        <v>44803</v>
      </c>
      <c r="B478" s="23" t="s">
        <v>232</v>
      </c>
      <c r="C478" s="39" t="s">
        <v>16</v>
      </c>
      <c r="D478" s="25">
        <f t="shared" ref="D478" si="712">300000/E478</f>
        <v>231.660231660232</v>
      </c>
      <c r="E478" s="40">
        <v>1295</v>
      </c>
      <c r="F478" s="41">
        <v>1305</v>
      </c>
      <c r="G478" s="37">
        <v>0</v>
      </c>
      <c r="H478" s="27">
        <f t="shared" ref="H478" si="713">IF(C478="BUY",(F478-E478)*D478,(E478-F478)*D478)</f>
        <v>2316.60231660232</v>
      </c>
      <c r="I478" s="27" t="str">
        <f t="shared" ref="I478" si="714">IF(G478=0,"0.00",IF(C478="BUY",(G478-F478)*D478,(F478-G478)*D478))</f>
        <v>0.00</v>
      </c>
      <c r="J478" s="27">
        <f t="shared" ref="J478" si="715">I478+H478</f>
        <v>2316.60231660232</v>
      </c>
    </row>
    <row r="479" spans="1:10">
      <c r="A479" s="38">
        <v>44803</v>
      </c>
      <c r="B479" s="23" t="s">
        <v>234</v>
      </c>
      <c r="C479" s="39" t="s">
        <v>16</v>
      </c>
      <c r="D479" s="25">
        <f t="shared" ref="D479" si="716">300000/E479</f>
        <v>228.136882129278</v>
      </c>
      <c r="E479" s="40">
        <v>1315</v>
      </c>
      <c r="F479" s="41">
        <v>1330</v>
      </c>
      <c r="G479" s="37">
        <v>0</v>
      </c>
      <c r="H479" s="27">
        <f t="shared" ref="H479" si="717">IF(C479="BUY",(F479-E479)*D479,(E479-F479)*D479)</f>
        <v>3422.05323193916</v>
      </c>
      <c r="I479" s="27" t="str">
        <f t="shared" ref="I479" si="718">IF(G479=0,"0.00",IF(C479="BUY",(G479-F479)*D479,(F479-G479)*D479))</f>
        <v>0.00</v>
      </c>
      <c r="J479" s="27">
        <f t="shared" ref="J479" si="719">I479+H479</f>
        <v>3422.05323193916</v>
      </c>
    </row>
    <row r="480" spans="1:10">
      <c r="A480" s="38">
        <v>44802</v>
      </c>
      <c r="B480" s="23" t="s">
        <v>234</v>
      </c>
      <c r="C480" s="39" t="s">
        <v>16</v>
      </c>
      <c r="D480" s="25">
        <f t="shared" ref="D480" si="720">300000/E480</f>
        <v>230.769230769231</v>
      </c>
      <c r="E480" s="40">
        <v>1300</v>
      </c>
      <c r="F480" s="41">
        <v>1315</v>
      </c>
      <c r="G480" s="37">
        <v>0</v>
      </c>
      <c r="H480" s="27">
        <f t="shared" ref="H480" si="721">IF(C480="BUY",(F480-E480)*D480,(E480-F480)*D480)</f>
        <v>3461.53846153846</v>
      </c>
      <c r="I480" s="27" t="str">
        <f t="shared" ref="I480" si="722">IF(G480=0,"0.00",IF(C480="BUY",(G480-F480)*D480,(F480-G480)*D480))</f>
        <v>0.00</v>
      </c>
      <c r="J480" s="27">
        <f t="shared" ref="J480" si="723">I480+H480</f>
        <v>3461.53846153846</v>
      </c>
    </row>
    <row r="481" spans="1:10">
      <c r="A481" s="38">
        <v>44799</v>
      </c>
      <c r="B481" s="23" t="s">
        <v>235</v>
      </c>
      <c r="C481" s="39" t="s">
        <v>16</v>
      </c>
      <c r="D481" s="25">
        <f t="shared" ref="D481" si="724">300000/E481</f>
        <v>289.855072463768</v>
      </c>
      <c r="E481" s="40">
        <v>1035</v>
      </c>
      <c r="F481" s="41">
        <v>1050</v>
      </c>
      <c r="G481" s="37">
        <v>0</v>
      </c>
      <c r="H481" s="27">
        <f t="shared" ref="H481" si="725">IF(C481="BUY",(F481-E481)*D481,(E481-F481)*D481)</f>
        <v>4347.82608695652</v>
      </c>
      <c r="I481" s="27" t="str">
        <f t="shared" ref="I481" si="726">IF(G481=0,"0.00",IF(C481="BUY",(G481-F481)*D481,(F481-G481)*D481))</f>
        <v>0.00</v>
      </c>
      <c r="J481" s="27">
        <f t="shared" ref="J481" si="727">I481+H481</f>
        <v>4347.82608695652</v>
      </c>
    </row>
    <row r="482" spans="1:10">
      <c r="A482" s="38">
        <v>44798</v>
      </c>
      <c r="B482" s="23" t="s">
        <v>235</v>
      </c>
      <c r="C482" s="39" t="s">
        <v>16</v>
      </c>
      <c r="D482" s="25">
        <f t="shared" ref="D482" si="728">300000/E482</f>
        <v>294.117647058824</v>
      </c>
      <c r="E482" s="40">
        <v>1020</v>
      </c>
      <c r="F482" s="41">
        <v>1035</v>
      </c>
      <c r="G482" s="37">
        <v>0</v>
      </c>
      <c r="H482" s="27">
        <f t="shared" ref="H482" si="729">IF(C482="BUY",(F482-E482)*D482,(E482-F482)*D482)</f>
        <v>4411.76470588235</v>
      </c>
      <c r="I482" s="27" t="str">
        <f t="shared" ref="I482" si="730">IF(G482=0,"0.00",IF(C482="BUY",(G482-F482)*D482,(F482-G482)*D482))</f>
        <v>0.00</v>
      </c>
      <c r="J482" s="27">
        <f t="shared" ref="J482" si="731">I482+H482</f>
        <v>4411.76470588235</v>
      </c>
    </row>
    <row r="483" spans="1:10">
      <c r="A483" s="38">
        <v>44797</v>
      </c>
      <c r="B483" s="23" t="s">
        <v>235</v>
      </c>
      <c r="C483" s="39" t="s">
        <v>16</v>
      </c>
      <c r="D483" s="25">
        <f t="shared" ref="D483" si="732">300000/E483</f>
        <v>283.018867924528</v>
      </c>
      <c r="E483" s="40">
        <v>1060</v>
      </c>
      <c r="F483" s="41">
        <v>1065</v>
      </c>
      <c r="G483" s="37">
        <v>0</v>
      </c>
      <c r="H483" s="27">
        <f t="shared" ref="H483" si="733">IF(C483="BUY",(F483-E483)*D483,(E483-F483)*D483)</f>
        <v>1415.09433962264</v>
      </c>
      <c r="I483" s="27" t="str">
        <f t="shared" ref="I483" si="734">IF(G483=0,"0.00",IF(C483="BUY",(G483-F483)*D483,(F483-G483)*D483))</f>
        <v>0.00</v>
      </c>
      <c r="J483" s="27">
        <f t="shared" ref="J483" si="735">I483+H483</f>
        <v>1415.09433962264</v>
      </c>
    </row>
    <row r="484" spans="1:10">
      <c r="A484" s="38">
        <v>44797</v>
      </c>
      <c r="B484" s="23" t="s">
        <v>236</v>
      </c>
      <c r="C484" s="39" t="s">
        <v>16</v>
      </c>
      <c r="D484" s="25">
        <f t="shared" ref="D484" si="736">300000/E484</f>
        <v>363.416111447608</v>
      </c>
      <c r="E484" s="40">
        <v>825.5</v>
      </c>
      <c r="F484" s="41">
        <v>835.5</v>
      </c>
      <c r="G484" s="37">
        <v>0</v>
      </c>
      <c r="H484" s="27">
        <f t="shared" ref="H484" si="737">IF(C484="BUY",(F484-E484)*D484,(E484-F484)*D484)</f>
        <v>3634.16111447608</v>
      </c>
      <c r="I484" s="27" t="str">
        <f t="shared" ref="I484" si="738">IF(G484=0,"0.00",IF(C484="BUY",(G484-F484)*D484,(F484-G484)*D484))</f>
        <v>0.00</v>
      </c>
      <c r="J484" s="27">
        <f t="shared" ref="J484" si="739">I484+H484</f>
        <v>3634.16111447608</v>
      </c>
    </row>
    <row r="485" spans="1:10">
      <c r="A485" s="38">
        <v>44796</v>
      </c>
      <c r="B485" s="23" t="s">
        <v>237</v>
      </c>
      <c r="C485" s="39" t="s">
        <v>16</v>
      </c>
      <c r="D485" s="25">
        <f t="shared" ref="D485" si="740">300000/E485</f>
        <v>460.829493087558</v>
      </c>
      <c r="E485" s="40">
        <v>651</v>
      </c>
      <c r="F485" s="41">
        <v>651</v>
      </c>
      <c r="G485" s="37">
        <v>0</v>
      </c>
      <c r="H485" s="27">
        <f t="shared" ref="H485" si="741">IF(C485="BUY",(F485-E485)*D485,(E485-F485)*D485)</f>
        <v>0</v>
      </c>
      <c r="I485" s="27" t="str">
        <f t="shared" ref="I485" si="742">IF(G485=0,"0.00",IF(C485="BUY",(G485-F485)*D485,(F485-G485)*D485))</f>
        <v>0.00</v>
      </c>
      <c r="J485" s="27">
        <f t="shared" ref="J485" si="743">I485+H485</f>
        <v>0</v>
      </c>
    </row>
    <row r="486" spans="1:10">
      <c r="A486" s="38">
        <v>44795</v>
      </c>
      <c r="B486" s="23" t="s">
        <v>106</v>
      </c>
      <c r="C486" s="39" t="s">
        <v>16</v>
      </c>
      <c r="D486" s="25">
        <f t="shared" ref="D486" si="744">300000/E486</f>
        <v>312.5</v>
      </c>
      <c r="E486" s="40">
        <v>960</v>
      </c>
      <c r="F486" s="41">
        <v>970</v>
      </c>
      <c r="G486" s="37">
        <v>0</v>
      </c>
      <c r="H486" s="27">
        <f t="shared" ref="H486" si="745">IF(C486="BUY",(F486-E486)*D486,(E486-F486)*D486)</f>
        <v>3125</v>
      </c>
      <c r="I486" s="27" t="str">
        <f t="shared" ref="I486" si="746">IF(G486=0,"0.00",IF(C486="BUY",(G486-F486)*D486,(F486-G486)*D486))</f>
        <v>0.00</v>
      </c>
      <c r="J486" s="27">
        <f t="shared" ref="J486" si="747">I486+H486</f>
        <v>3125</v>
      </c>
    </row>
    <row r="487" spans="1:10">
      <c r="A487" s="38">
        <v>44792</v>
      </c>
      <c r="B487" s="23" t="s">
        <v>232</v>
      </c>
      <c r="C487" s="39" t="s">
        <v>16</v>
      </c>
      <c r="D487" s="25">
        <f t="shared" ref="D487" si="748">300000/E487</f>
        <v>237.154150197628</v>
      </c>
      <c r="E487" s="40">
        <v>1265</v>
      </c>
      <c r="F487" s="41">
        <v>1250</v>
      </c>
      <c r="G487" s="37">
        <v>0</v>
      </c>
      <c r="H487" s="27">
        <f t="shared" ref="H487" si="749">IF(C487="BUY",(F487-E487)*D487,(E487-F487)*D487)</f>
        <v>-3557.31225296443</v>
      </c>
      <c r="I487" s="27" t="str">
        <f t="shared" ref="I487" si="750">IF(G487=0,"0.00",IF(C487="BUY",(G487-F487)*D487,(F487-G487)*D487))</f>
        <v>0.00</v>
      </c>
      <c r="J487" s="27">
        <f t="shared" ref="J487" si="751">I487+H487</f>
        <v>-3557.31225296443</v>
      </c>
    </row>
    <row r="488" spans="1:10">
      <c r="A488" s="38">
        <v>44792</v>
      </c>
      <c r="B488" s="41" t="s">
        <v>238</v>
      </c>
      <c r="C488" s="39" t="s">
        <v>18</v>
      </c>
      <c r="D488" s="25">
        <f t="shared" ref="D488" si="752">300000/E488</f>
        <v>377.358490566038</v>
      </c>
      <c r="E488" s="40">
        <v>795</v>
      </c>
      <c r="F488" s="41">
        <v>785</v>
      </c>
      <c r="G488" s="37">
        <v>0</v>
      </c>
      <c r="H488" s="27">
        <f t="shared" ref="H488" si="753">IF(C488="BUY",(F488-E488)*D488,(E488-F488)*D488)</f>
        <v>3773.58490566038</v>
      </c>
      <c r="I488" s="27" t="str">
        <f t="shared" ref="I488" si="754">IF(G488=0,"0.00",IF(C488="BUY",(G488-F488)*D488,(F488-G488)*D488))</f>
        <v>0.00</v>
      </c>
      <c r="J488" s="27">
        <f t="shared" ref="J488" si="755">I488+H488</f>
        <v>3773.58490566038</v>
      </c>
    </row>
    <row r="489" spans="1:10">
      <c r="A489" s="38">
        <v>44791</v>
      </c>
      <c r="B489" s="41" t="s">
        <v>239</v>
      </c>
      <c r="C489" s="39" t="s">
        <v>16</v>
      </c>
      <c r="D489" s="25">
        <f t="shared" ref="D489" si="756">300000/E489</f>
        <v>759.493670886076</v>
      </c>
      <c r="E489" s="40">
        <v>395</v>
      </c>
      <c r="F489" s="41">
        <v>400</v>
      </c>
      <c r="G489" s="37">
        <v>0</v>
      </c>
      <c r="H489" s="27">
        <f t="shared" ref="H489" si="757">IF(C489="BUY",(F489-E489)*D489,(E489-F489)*D489)</f>
        <v>3797.46835443038</v>
      </c>
      <c r="I489" s="27" t="str">
        <f t="shared" ref="I489" si="758">IF(G489=0,"0.00",IF(C489="BUY",(G489-F489)*D489,(F489-G489)*D489))</f>
        <v>0.00</v>
      </c>
      <c r="J489" s="27">
        <f t="shared" ref="J489" si="759">I489+H489</f>
        <v>3797.46835443038</v>
      </c>
    </row>
    <row r="490" spans="1:10">
      <c r="A490" s="38">
        <v>44791</v>
      </c>
      <c r="B490" s="41" t="s">
        <v>240</v>
      </c>
      <c r="C490" s="39" t="s">
        <v>16</v>
      </c>
      <c r="D490" s="25">
        <f t="shared" ref="D490" si="760">300000/E490</f>
        <v>314.13612565445</v>
      </c>
      <c r="E490" s="40">
        <v>955</v>
      </c>
      <c r="F490" s="41">
        <v>965</v>
      </c>
      <c r="G490" s="37">
        <v>0</v>
      </c>
      <c r="H490" s="27">
        <f t="shared" ref="H490" si="761">IF(C490="BUY",(F490-E490)*D490,(E490-F490)*D490)</f>
        <v>3141.3612565445</v>
      </c>
      <c r="I490" s="27" t="str">
        <f t="shared" ref="I490" si="762">IF(G490=0,"0.00",IF(C490="BUY",(G490-F490)*D490,(F490-G490)*D490))</f>
        <v>0.00</v>
      </c>
      <c r="J490" s="27">
        <f t="shared" ref="J490" si="763">I490+H490</f>
        <v>3141.3612565445</v>
      </c>
    </row>
    <row r="491" spans="1:10">
      <c r="A491" s="38">
        <v>44790</v>
      </c>
      <c r="B491" s="41" t="s">
        <v>240</v>
      </c>
      <c r="C491" s="39" t="s">
        <v>16</v>
      </c>
      <c r="D491" s="25">
        <f t="shared" ref="D491" si="764">300000/E491</f>
        <v>300</v>
      </c>
      <c r="E491" s="40">
        <v>1000</v>
      </c>
      <c r="F491" s="41">
        <v>1010</v>
      </c>
      <c r="G491" s="37">
        <v>0</v>
      </c>
      <c r="H491" s="27">
        <f t="shared" ref="H491" si="765">IF(C491="BUY",(F491-E491)*D491,(E491-F491)*D491)</f>
        <v>3000</v>
      </c>
      <c r="I491" s="27" t="str">
        <f t="shared" ref="I491" si="766">IF(G491=0,"0.00",IF(C491="BUY",(G491-F491)*D491,(F491-G491)*D491))</f>
        <v>0.00</v>
      </c>
      <c r="J491" s="27">
        <f t="shared" ref="J491" si="767">I491+H491</f>
        <v>3000</v>
      </c>
    </row>
    <row r="492" spans="1:10">
      <c r="A492" s="38">
        <v>44788</v>
      </c>
      <c r="B492" s="41" t="s">
        <v>241</v>
      </c>
      <c r="C492" s="39" t="s">
        <v>16</v>
      </c>
      <c r="D492" s="25">
        <f t="shared" ref="D492" si="768">300000/E492</f>
        <v>518.134715025907</v>
      </c>
      <c r="E492" s="40">
        <v>579</v>
      </c>
      <c r="F492" s="41">
        <v>585</v>
      </c>
      <c r="G492" s="37">
        <v>0</v>
      </c>
      <c r="H492" s="27">
        <f t="shared" ref="H492" si="769">IF(C492="BUY",(F492-E492)*D492,(E492-F492)*D492)</f>
        <v>3108.80829015544</v>
      </c>
      <c r="I492" s="27" t="str">
        <f t="shared" ref="I492" si="770">IF(G492=0,"0.00",IF(C492="BUY",(G492-F492)*D492,(F492-G492)*D492))</f>
        <v>0.00</v>
      </c>
      <c r="J492" s="27">
        <f t="shared" ref="J492" si="771">I492+H492</f>
        <v>3108.80829015544</v>
      </c>
    </row>
    <row r="493" spans="1:10">
      <c r="A493" s="38">
        <v>44785</v>
      </c>
      <c r="B493" s="41" t="s">
        <v>242</v>
      </c>
      <c r="C493" s="39" t="s">
        <v>16</v>
      </c>
      <c r="D493" s="25">
        <f t="shared" ref="D493" si="772">300000/E493</f>
        <v>270.27027027027</v>
      </c>
      <c r="E493" s="40">
        <v>1110</v>
      </c>
      <c r="F493" s="41">
        <v>1100</v>
      </c>
      <c r="G493" s="37">
        <v>0</v>
      </c>
      <c r="H493" s="27">
        <f t="shared" ref="H493" si="773">IF(C493="BUY",(F493-E493)*D493,(E493-F493)*D493)</f>
        <v>-2702.7027027027</v>
      </c>
      <c r="I493" s="27" t="str">
        <f t="shared" ref="I493" si="774">IF(G493=0,"0.00",IF(C493="BUY",(G493-F493)*D493,(F493-G493)*D493))</f>
        <v>0.00</v>
      </c>
      <c r="J493" s="27">
        <f t="shared" ref="J493" si="775">I493+H493</f>
        <v>-2702.7027027027</v>
      </c>
    </row>
    <row r="494" spans="1:10">
      <c r="A494" s="38">
        <v>44784</v>
      </c>
      <c r="B494" s="41" t="s">
        <v>243</v>
      </c>
      <c r="C494" s="39" t="s">
        <v>16</v>
      </c>
      <c r="D494" s="25">
        <f t="shared" ref="D494" si="776">300000/E494</f>
        <v>389.61038961039</v>
      </c>
      <c r="E494" s="40">
        <v>770</v>
      </c>
      <c r="F494" s="41">
        <v>770</v>
      </c>
      <c r="G494" s="37">
        <v>0</v>
      </c>
      <c r="H494" s="27">
        <f t="shared" ref="H494" si="777">IF(C494="BUY",(F494-E494)*D494,(E494-F494)*D494)</f>
        <v>0</v>
      </c>
      <c r="I494" s="27" t="str">
        <f t="shared" ref="I494" si="778">IF(G494=0,"0.00",IF(C494="BUY",(G494-F494)*D494,(F494-G494)*D494))</f>
        <v>0.00</v>
      </c>
      <c r="J494" s="27">
        <f t="shared" ref="J494" si="779">I494+H494</f>
        <v>0</v>
      </c>
    </row>
    <row r="495" spans="1:10">
      <c r="A495" s="38">
        <v>44781</v>
      </c>
      <c r="B495" s="41" t="s">
        <v>244</v>
      </c>
      <c r="C495" s="39" t="s">
        <v>16</v>
      </c>
      <c r="D495" s="25">
        <f t="shared" ref="D495" si="780">300000/E495</f>
        <v>352.112676056338</v>
      </c>
      <c r="E495" s="40">
        <v>852</v>
      </c>
      <c r="F495" s="41">
        <v>852</v>
      </c>
      <c r="G495" s="37">
        <v>0</v>
      </c>
      <c r="H495" s="27">
        <f t="shared" ref="H495" si="781">IF(C495="BUY",(F495-E495)*D495,(E495-F495)*D495)</f>
        <v>0</v>
      </c>
      <c r="I495" s="27" t="str">
        <f t="shared" ref="I495" si="782">IF(G495=0,"0.00",IF(C495="BUY",(G495-F495)*D495,(F495-G495)*D495))</f>
        <v>0.00</v>
      </c>
      <c r="J495" s="27">
        <f t="shared" ref="J495" si="783">I495+H495</f>
        <v>0</v>
      </c>
    </row>
    <row r="496" spans="1:10">
      <c r="A496" s="38">
        <v>44777</v>
      </c>
      <c r="B496" s="41" t="s">
        <v>245</v>
      </c>
      <c r="C496" s="39" t="s">
        <v>16</v>
      </c>
      <c r="D496" s="25">
        <f t="shared" ref="D496" si="784">300000/E496</f>
        <v>759.493670886076</v>
      </c>
      <c r="E496" s="40">
        <v>395</v>
      </c>
      <c r="F496" s="41">
        <v>403</v>
      </c>
      <c r="G496" s="37">
        <v>411</v>
      </c>
      <c r="H496" s="27">
        <f t="shared" ref="H496" si="785">IF(C496="BUY",(F496-E496)*D496,(E496-F496)*D496)</f>
        <v>6075.94936708861</v>
      </c>
      <c r="I496" s="27">
        <f t="shared" ref="I496" si="786">IF(G496=0,"0.00",IF(C496="BUY",(G496-F496)*D496,(F496-G496)*D496))</f>
        <v>6075.94936708861</v>
      </c>
      <c r="J496" s="27">
        <f t="shared" ref="J496" si="787">I496+H496</f>
        <v>12151.8987341772</v>
      </c>
    </row>
    <row r="497" spans="1:10">
      <c r="A497" s="38">
        <v>44769</v>
      </c>
      <c r="B497" s="41" t="s">
        <v>246</v>
      </c>
      <c r="C497" s="39" t="s">
        <v>16</v>
      </c>
      <c r="D497" s="25">
        <f t="shared" ref="D497" si="788">300000/E497</f>
        <v>396.825396825397</v>
      </c>
      <c r="E497" s="40">
        <v>756</v>
      </c>
      <c r="F497" s="41">
        <v>768.5</v>
      </c>
      <c r="G497" s="37">
        <v>0</v>
      </c>
      <c r="H497" s="27">
        <f t="shared" ref="H497" si="789">IF(C497="BUY",(F497-E497)*D497,(E497-F497)*D497)</f>
        <v>4960.31746031746</v>
      </c>
      <c r="I497" s="27" t="str">
        <f t="shared" ref="I497" si="790">IF(G497=0,"0.00",IF(C497="BUY",(G497-F497)*D497,(F497-G497)*D497))</f>
        <v>0.00</v>
      </c>
      <c r="J497" s="27">
        <f t="shared" ref="J497" si="791">I497+H497</f>
        <v>4960.31746031746</v>
      </c>
    </row>
    <row r="498" spans="1:10">
      <c r="A498" s="38">
        <v>44768</v>
      </c>
      <c r="B498" s="41" t="s">
        <v>247</v>
      </c>
      <c r="C498" s="39" t="s">
        <v>16</v>
      </c>
      <c r="D498" s="25">
        <f t="shared" ref="D498" si="792">300000/E498</f>
        <v>324.324324324324</v>
      </c>
      <c r="E498" s="40">
        <v>925</v>
      </c>
      <c r="F498" s="41">
        <v>940</v>
      </c>
      <c r="G498" s="37">
        <v>0</v>
      </c>
      <c r="H498" s="27">
        <f t="shared" ref="H498" si="793">IF(C498="BUY",(F498-E498)*D498,(E498-F498)*D498)</f>
        <v>4864.86486486487</v>
      </c>
      <c r="I498" s="27" t="str">
        <f t="shared" ref="I498" si="794">IF(G498=0,"0.00",IF(C498="BUY",(G498-F498)*D498,(F498-G498)*D498))</f>
        <v>0.00</v>
      </c>
      <c r="J498" s="27">
        <f t="shared" ref="J498" si="795">I498+H498</f>
        <v>4864.86486486487</v>
      </c>
    </row>
    <row r="499" spans="1:10">
      <c r="A499" s="38">
        <v>44760</v>
      </c>
      <c r="B499" s="41" t="s">
        <v>248</v>
      </c>
      <c r="C499" s="39" t="s">
        <v>16</v>
      </c>
      <c r="D499" s="25">
        <v>0</v>
      </c>
      <c r="E499" s="40">
        <v>0</v>
      </c>
      <c r="F499" s="41">
        <v>0</v>
      </c>
      <c r="G499" s="37">
        <v>0</v>
      </c>
      <c r="H499" s="27">
        <f t="shared" ref="H499" si="796">IF(C499="BUY",(F499-E499)*D499,(E499-F499)*D499)</f>
        <v>0</v>
      </c>
      <c r="I499" s="27" t="str">
        <f t="shared" ref="I499" si="797">IF(G499=0,"0.00",IF(C499="BUY",(G499-F499)*D499,(F499-G499)*D499))</f>
        <v>0.00</v>
      </c>
      <c r="J499" s="27">
        <f t="shared" ref="J499" si="798">I499+H499</f>
        <v>0</v>
      </c>
    </row>
    <row r="500" spans="1:10">
      <c r="A500" s="38">
        <v>44756</v>
      </c>
      <c r="B500" s="41" t="s">
        <v>249</v>
      </c>
      <c r="C500" s="39" t="s">
        <v>16</v>
      </c>
      <c r="D500" s="25">
        <f t="shared" ref="D500:D502" si="799">300000/E500</f>
        <v>410.958904109589</v>
      </c>
      <c r="E500" s="40">
        <v>730</v>
      </c>
      <c r="F500" s="41">
        <v>710</v>
      </c>
      <c r="G500" s="37">
        <v>0</v>
      </c>
      <c r="H500" s="27">
        <f t="shared" ref="H500" si="800">IF(C500="BUY",(F500-E500)*D500,(E500-F500)*D500)</f>
        <v>-8219.17808219178</v>
      </c>
      <c r="I500" s="27" t="str">
        <f t="shared" ref="I500" si="801">IF(G500=0,"0.00",IF(C500="BUY",(G500-F500)*D500,(F500-G500)*D500))</f>
        <v>0.00</v>
      </c>
      <c r="J500" s="27">
        <f t="shared" ref="J500" si="802">I500+H500</f>
        <v>-8219.17808219178</v>
      </c>
    </row>
    <row r="501" spans="1:10">
      <c r="A501" s="38">
        <v>44755</v>
      </c>
      <c r="B501" s="41" t="s">
        <v>110</v>
      </c>
      <c r="C501" s="39" t="s">
        <v>16</v>
      </c>
      <c r="D501" s="25">
        <v>0</v>
      </c>
      <c r="E501" s="40">
        <v>0</v>
      </c>
      <c r="F501" s="41">
        <v>0</v>
      </c>
      <c r="G501" s="37">
        <v>0</v>
      </c>
      <c r="H501" s="27">
        <f t="shared" ref="H501" si="803">IF(C501="BUY",(F501-E501)*D501,(E501-F501)*D501)</f>
        <v>0</v>
      </c>
      <c r="I501" s="27" t="str">
        <f t="shared" ref="I501" si="804">IF(G501=0,"0.00",IF(C501="BUY",(G501-F501)*D501,(F501-G501)*D501))</f>
        <v>0.00</v>
      </c>
      <c r="J501" s="27">
        <f t="shared" ref="J501" si="805">I501+H501</f>
        <v>0</v>
      </c>
    </row>
    <row r="502" spans="1:10">
      <c r="A502" s="38">
        <v>44754</v>
      </c>
      <c r="B502" s="41" t="s">
        <v>188</v>
      </c>
      <c r="C502" s="39" t="s">
        <v>16</v>
      </c>
      <c r="D502" s="25">
        <f t="shared" si="799"/>
        <v>591.715976331361</v>
      </c>
      <c r="E502" s="40">
        <v>507</v>
      </c>
      <c r="F502" s="41">
        <v>491</v>
      </c>
      <c r="G502" s="37">
        <v>0</v>
      </c>
      <c r="H502" s="27">
        <f t="shared" ref="H502" si="806">IF(C502="BUY",(F502-E502)*D502,(E502-F502)*D502)</f>
        <v>-9467.45562130177</v>
      </c>
      <c r="I502" s="27" t="str">
        <f t="shared" ref="I502" si="807">IF(G502=0,"0.00",IF(C502="BUY",(G502-F502)*D502,(F502-G502)*D502))</f>
        <v>0.00</v>
      </c>
      <c r="J502" s="27">
        <f t="shared" ref="J502" si="808">I502+H502</f>
        <v>-9467.45562130177</v>
      </c>
    </row>
    <row r="503" spans="1:10">
      <c r="A503" s="38">
        <v>44749</v>
      </c>
      <c r="B503" s="41" t="s">
        <v>246</v>
      </c>
      <c r="C503" s="39" t="s">
        <v>16</v>
      </c>
      <c r="D503" s="25">
        <f t="shared" ref="D503" si="809">300000/E503</f>
        <v>582.52427184466</v>
      </c>
      <c r="E503" s="40">
        <v>515</v>
      </c>
      <c r="F503" s="41">
        <v>528</v>
      </c>
      <c r="G503" s="37">
        <v>0</v>
      </c>
      <c r="H503" s="27">
        <f t="shared" ref="H503" si="810">IF(C503="BUY",(F503-E503)*D503,(E503-F503)*D503)</f>
        <v>7572.81553398058</v>
      </c>
      <c r="I503" s="27" t="str">
        <f t="shared" ref="I503" si="811">IF(G503=0,"0.00",IF(C503="BUY",(G503-F503)*D503,(F503-G503)*D503))</f>
        <v>0.00</v>
      </c>
      <c r="J503" s="27">
        <f t="shared" ref="J503" si="812">I503+H503</f>
        <v>7572.81553398058</v>
      </c>
    </row>
    <row r="504" spans="1:10">
      <c r="A504" s="38">
        <v>44748</v>
      </c>
      <c r="B504" s="41" t="s">
        <v>250</v>
      </c>
      <c r="C504" s="39" t="s">
        <v>16</v>
      </c>
      <c r="D504" s="25">
        <f t="shared" ref="D504" si="813">300000/E504</f>
        <v>763.358778625954</v>
      </c>
      <c r="E504" s="40">
        <v>393</v>
      </c>
      <c r="F504" s="41">
        <v>400</v>
      </c>
      <c r="G504" s="37">
        <v>0</v>
      </c>
      <c r="H504" s="27">
        <f t="shared" ref="H504" si="814">IF(C504="BUY",(F504-E504)*D504,(E504-F504)*D504)</f>
        <v>5343.51145038168</v>
      </c>
      <c r="I504" s="27" t="str">
        <f t="shared" ref="I504" si="815">IF(G504=0,"0.00",IF(C504="BUY",(G504-F504)*D504,(F504-G504)*D504))</f>
        <v>0.00</v>
      </c>
      <c r="J504" s="27">
        <f t="shared" ref="J504" si="816">I504+H504</f>
        <v>5343.51145038168</v>
      </c>
    </row>
    <row r="505" spans="1:10">
      <c r="A505" s="38">
        <v>44746</v>
      </c>
      <c r="B505" s="41" t="s">
        <v>251</v>
      </c>
      <c r="C505" s="39" t="s">
        <v>16</v>
      </c>
      <c r="D505" s="25">
        <f t="shared" ref="D505" si="817">300000/E505</f>
        <v>1045.29616724739</v>
      </c>
      <c r="E505" s="40">
        <v>287</v>
      </c>
      <c r="F505" s="41">
        <v>282</v>
      </c>
      <c r="G505" s="37">
        <v>0</v>
      </c>
      <c r="H505" s="27">
        <f t="shared" ref="H505" si="818">IF(C505="BUY",(F505-E505)*D505,(E505-F505)*D505)</f>
        <v>-5226.48083623693</v>
      </c>
      <c r="I505" s="27" t="str">
        <f t="shared" ref="I505" si="819">IF(G505=0,"0.00",IF(C505="BUY",(G505-F505)*D505,(F505-G505)*D505))</f>
        <v>0.00</v>
      </c>
      <c r="J505" s="27">
        <f t="shared" ref="J505" si="820">I505+H505</f>
        <v>-5226.48083623693</v>
      </c>
    </row>
    <row r="506" s="1" customFormat="1" ht="14.25" spans="1:33">
      <c r="A506" s="38">
        <v>44743</v>
      </c>
      <c r="B506" s="41" t="s">
        <v>252</v>
      </c>
      <c r="C506" s="39" t="s">
        <v>16</v>
      </c>
      <c r="D506" s="25">
        <v>0</v>
      </c>
      <c r="E506" s="40">
        <v>0</v>
      </c>
      <c r="F506" s="41">
        <v>0</v>
      </c>
      <c r="G506" s="37">
        <v>0</v>
      </c>
      <c r="H506" s="27">
        <f t="shared" ref="H506" si="821">IF(C506="BUY",(F506-E506)*D506,(E506-F506)*D506)</f>
        <v>0</v>
      </c>
      <c r="I506" s="27" t="str">
        <f t="shared" ref="I506" si="822">IF(G506=0,"0.00",IF(C506="BUY",(G506-F506)*D506,(F506-G506)*D506))</f>
        <v>0.00</v>
      </c>
      <c r="J506" s="27">
        <f t="shared" ref="J506" si="823">I506+H506</f>
        <v>0</v>
      </c>
      <c r="K506" s="4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="1" customFormat="1" ht="14.25" spans="1:33">
      <c r="A507" s="38">
        <v>44741</v>
      </c>
      <c r="B507" s="41" t="s">
        <v>253</v>
      </c>
      <c r="C507" s="39" t="s">
        <v>16</v>
      </c>
      <c r="D507" s="25">
        <v>0</v>
      </c>
      <c r="E507" s="40">
        <v>0</v>
      </c>
      <c r="F507" s="41">
        <v>0</v>
      </c>
      <c r="G507" s="37">
        <v>0</v>
      </c>
      <c r="H507" s="27">
        <f t="shared" ref="H507" si="824">IF(C507="BUY",(F507-E507)*D507,(E507-F507)*D507)</f>
        <v>0</v>
      </c>
      <c r="I507" s="27" t="str">
        <f t="shared" ref="I507" si="825">IF(G507=0,"0.00",IF(C507="BUY",(G507-F507)*D507,(F507-G507)*D507))</f>
        <v>0.00</v>
      </c>
      <c r="J507" s="27">
        <f t="shared" ref="J507" si="826">I507+H507</f>
        <v>0</v>
      </c>
      <c r="K507" s="4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="1" customFormat="1" ht="14.25" spans="1:33">
      <c r="A508" s="38">
        <v>44739</v>
      </c>
      <c r="B508" s="41" t="s">
        <v>251</v>
      </c>
      <c r="C508" s="39" t="s">
        <v>16</v>
      </c>
      <c r="D508" s="25">
        <f>300000/E508</f>
        <v>1079.13669064748</v>
      </c>
      <c r="E508" s="40">
        <v>278</v>
      </c>
      <c r="F508" s="41">
        <v>286.6</v>
      </c>
      <c r="G508" s="37">
        <v>0</v>
      </c>
      <c r="H508" s="27">
        <f t="shared" ref="H508" si="827">IF(C508="BUY",(F508-E508)*D508,(E508-F508)*D508)</f>
        <v>9280.57553956837</v>
      </c>
      <c r="I508" s="27" t="str">
        <f t="shared" ref="I508" si="828">IF(G508=0,"0.00",IF(C508="BUY",(G508-F508)*D508,(F508-G508)*D508))</f>
        <v>0.00</v>
      </c>
      <c r="J508" s="27">
        <f t="shared" ref="J508" si="829">I508+H508</f>
        <v>9280.57553956837</v>
      </c>
      <c r="K508" s="4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="1" customFormat="1" ht="14.25" spans="1:33">
      <c r="A509" s="38">
        <v>44736</v>
      </c>
      <c r="B509" s="41" t="s">
        <v>251</v>
      </c>
      <c r="C509" s="39" t="s">
        <v>16</v>
      </c>
      <c r="D509" s="25">
        <f>300000/E509</f>
        <v>1140.68441064639</v>
      </c>
      <c r="E509" s="40">
        <v>263</v>
      </c>
      <c r="F509" s="41">
        <v>273.15</v>
      </c>
      <c r="G509" s="37">
        <v>0</v>
      </c>
      <c r="H509" s="27">
        <f t="shared" ref="H509" si="830">IF(C509="BUY",(F509-E509)*D509,(E509-F509)*D509)</f>
        <v>11577.9467680608</v>
      </c>
      <c r="I509" s="27" t="str">
        <f t="shared" ref="I509" si="831">IF(G509=0,"0.00",IF(C509="BUY",(G509-F509)*D509,(F509-G509)*D509))</f>
        <v>0.00</v>
      </c>
      <c r="J509" s="27">
        <f t="shared" ref="J509" si="832">I509+H509</f>
        <v>11577.9467680608</v>
      </c>
      <c r="K509" s="4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="1" customFormat="1" ht="14.25" spans="1:33">
      <c r="A510" s="38">
        <v>44735</v>
      </c>
      <c r="B510" s="41" t="s">
        <v>254</v>
      </c>
      <c r="C510" s="39" t="s">
        <v>16</v>
      </c>
      <c r="D510" s="25">
        <f>300000/E510</f>
        <v>1800.72028811525</v>
      </c>
      <c r="E510" s="40">
        <v>166.6</v>
      </c>
      <c r="F510" s="41">
        <v>173.9</v>
      </c>
      <c r="G510" s="37">
        <v>0</v>
      </c>
      <c r="H510" s="27">
        <f t="shared" ref="H510" si="833">IF(C510="BUY",(F510-E510)*D510,(E510-F510)*D510)</f>
        <v>13145.2581032413</v>
      </c>
      <c r="I510" s="27" t="str">
        <f t="shared" ref="I510" si="834">IF(G510=0,"0.00",IF(C510="BUY",(G510-F510)*D510,(F510-G510)*D510))</f>
        <v>0.00</v>
      </c>
      <c r="J510" s="27">
        <f t="shared" ref="J510" si="835">I510+H510</f>
        <v>13145.2581032413</v>
      </c>
      <c r="K510" s="4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="1" customFormat="1" ht="14.25" spans="1:33">
      <c r="A511" s="38">
        <v>44735</v>
      </c>
      <c r="B511" s="41" t="s">
        <v>255</v>
      </c>
      <c r="C511" s="39" t="s">
        <v>16</v>
      </c>
      <c r="D511" s="25">
        <f t="shared" ref="D511" si="836">300000/E511</f>
        <v>800</v>
      </c>
      <c r="E511" s="40">
        <v>375</v>
      </c>
      <c r="F511" s="41">
        <v>390</v>
      </c>
      <c r="G511" s="37">
        <v>0</v>
      </c>
      <c r="H511" s="27">
        <f t="shared" ref="H511" si="837">IF(C511="BUY",(F511-E511)*D511,(E511-F511)*D511)</f>
        <v>12000</v>
      </c>
      <c r="I511" s="27" t="str">
        <f t="shared" ref="I511" si="838">IF(G511=0,"0.00",IF(C511="BUY",(G511-F511)*D511,(F511-G511)*D511))</f>
        <v>0.00</v>
      </c>
      <c r="J511" s="27">
        <f t="shared" ref="J511" si="839">I511+H511</f>
        <v>12000</v>
      </c>
      <c r="K511" s="4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="1" customFormat="1" ht="14.25" spans="1:33">
      <c r="A512" s="38">
        <v>44733</v>
      </c>
      <c r="B512" s="41" t="s">
        <v>256</v>
      </c>
      <c r="C512" s="39" t="s">
        <v>16</v>
      </c>
      <c r="D512" s="25">
        <f t="shared" ref="D512" si="840">300000/E512</f>
        <v>977.517106549365</v>
      </c>
      <c r="E512" s="40">
        <v>306.9</v>
      </c>
      <c r="F512" s="41">
        <v>316.9</v>
      </c>
      <c r="G512" s="37">
        <v>0</v>
      </c>
      <c r="H512" s="27">
        <f t="shared" ref="H512" si="841">IF(C512="BUY",(F512-E512)*D512,(E512-F512)*D512)</f>
        <v>9775.17106549365</v>
      </c>
      <c r="I512" s="27" t="str">
        <f t="shared" ref="I512" si="842">IF(G512=0,"0.00",IF(C512="BUY",(G512-F512)*D512,(F512-G512)*D512))</f>
        <v>0.00</v>
      </c>
      <c r="J512" s="27">
        <f t="shared" ref="J512" si="843">I512+H512</f>
        <v>9775.17106549365</v>
      </c>
      <c r="K512" s="4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="1" customFormat="1" ht="14.25" spans="1:33">
      <c r="A513" s="38">
        <v>44728</v>
      </c>
      <c r="B513" s="41" t="s">
        <v>164</v>
      </c>
      <c r="C513" s="39" t="s">
        <v>16</v>
      </c>
      <c r="D513" s="25">
        <f t="shared" ref="D513" si="844">300000/E513</f>
        <v>358.787298929618</v>
      </c>
      <c r="E513" s="40">
        <v>836.15</v>
      </c>
      <c r="F513" s="41">
        <v>813.9</v>
      </c>
      <c r="G513" s="37">
        <v>0</v>
      </c>
      <c r="H513" s="27">
        <f t="shared" ref="H513" si="845">IF(C513="BUY",(F513-E513)*D513,(E513-F513)*D513)</f>
        <v>-7983.017401184</v>
      </c>
      <c r="I513" s="27" t="str">
        <f t="shared" ref="I513" si="846">IF(G513=0,"0.00",IF(C513="BUY",(G513-F513)*D513,(F513-G513)*D513))</f>
        <v>0.00</v>
      </c>
      <c r="J513" s="27">
        <f t="shared" ref="J513" si="847">I513+H513</f>
        <v>-7983.017401184</v>
      </c>
      <c r="K513" s="4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="1" customFormat="1" ht="14.25" spans="1:33">
      <c r="A514" s="38">
        <v>44727</v>
      </c>
      <c r="B514" s="41" t="s">
        <v>257</v>
      </c>
      <c r="C514" s="39" t="s">
        <v>16</v>
      </c>
      <c r="D514" s="25">
        <f t="shared" ref="D514" si="848">300000/E514</f>
        <v>2699.05533063428</v>
      </c>
      <c r="E514" s="40">
        <v>111.15</v>
      </c>
      <c r="F514" s="41">
        <v>106.9</v>
      </c>
      <c r="G514" s="37">
        <v>0</v>
      </c>
      <c r="H514" s="27">
        <f t="shared" ref="H514" si="849">IF(C514="BUY",(F514-E514)*D514,(E514-F514)*D514)</f>
        <v>-11470.9851551957</v>
      </c>
      <c r="I514" s="27" t="str">
        <f t="shared" ref="I514" si="850">IF(G514=0,"0.00",IF(C514="BUY",(G514-F514)*D514,(F514-G514)*D514))</f>
        <v>0.00</v>
      </c>
      <c r="J514" s="27">
        <f t="shared" ref="J514" si="851">I514+H514</f>
        <v>-11470.9851551957</v>
      </c>
      <c r="K514" s="4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="1" customFormat="1" ht="14.25" spans="1:33">
      <c r="A515" s="38">
        <v>44726</v>
      </c>
      <c r="B515" s="41" t="s">
        <v>258</v>
      </c>
      <c r="C515" s="39" t="s">
        <v>16</v>
      </c>
      <c r="D515" s="25">
        <v>0</v>
      </c>
      <c r="E515" s="40">
        <v>0</v>
      </c>
      <c r="F515" s="41">
        <v>0</v>
      </c>
      <c r="G515" s="37">
        <v>0</v>
      </c>
      <c r="H515" s="27">
        <f t="shared" ref="H515" si="852">IF(C515="BUY",(F515-E515)*D515,(E515-F515)*D515)</f>
        <v>0</v>
      </c>
      <c r="I515" s="27" t="str">
        <f t="shared" ref="I515" si="853">IF(G515=0,"0.00",IF(C515="BUY",(G515-F515)*D515,(F515-G515)*D515))</f>
        <v>0.00</v>
      </c>
      <c r="J515" s="27">
        <f t="shared" ref="J515" si="854">I515+H515</f>
        <v>0</v>
      </c>
      <c r="K515" s="4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="1" customFormat="1" ht="14.25" spans="1:33">
      <c r="A516" s="38">
        <v>44721</v>
      </c>
      <c r="B516" s="41" t="s">
        <v>259</v>
      </c>
      <c r="C516" s="39" t="s">
        <v>16</v>
      </c>
      <c r="D516" s="25">
        <f>300000/E516</f>
        <v>722.89156626506</v>
      </c>
      <c r="E516" s="40">
        <v>415</v>
      </c>
      <c r="F516" s="41">
        <v>403.9</v>
      </c>
      <c r="G516" s="37">
        <v>0</v>
      </c>
      <c r="H516" s="27">
        <f t="shared" ref="H516" si="855">IF(C516="BUY",(F516-E516)*D516,(E516-F516)*D516)</f>
        <v>-8024.09638554218</v>
      </c>
      <c r="I516" s="27" t="str">
        <f t="shared" ref="I516" si="856">IF(G516=0,"0.00",IF(C516="BUY",(G516-F516)*D516,(F516-G516)*D516))</f>
        <v>0.00</v>
      </c>
      <c r="J516" s="27">
        <f t="shared" ref="J516" si="857">I516+H516</f>
        <v>-8024.09638554218</v>
      </c>
      <c r="K516" s="4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="1" customFormat="1" ht="14.25" spans="1:33">
      <c r="A517" s="38">
        <v>44720</v>
      </c>
      <c r="B517" s="41" t="s">
        <v>40</v>
      </c>
      <c r="C517" s="39" t="s">
        <v>16</v>
      </c>
      <c r="D517" s="25">
        <f t="shared" ref="D517" si="858">300000/E517</f>
        <v>2508.36120401338</v>
      </c>
      <c r="E517" s="40">
        <v>119.6</v>
      </c>
      <c r="F517" s="41">
        <v>123.9</v>
      </c>
      <c r="G517" s="37">
        <v>0</v>
      </c>
      <c r="H517" s="27">
        <f t="shared" ref="H517" si="859">IF(C517="BUY",(F517-E517)*D517,(E517-F517)*D517)</f>
        <v>10785.9531772576</v>
      </c>
      <c r="I517" s="27" t="str">
        <f t="shared" ref="I517" si="860">IF(G517=0,"0.00",IF(C517="BUY",(G517-F517)*D517,(F517-G517)*D517))</f>
        <v>0.00</v>
      </c>
      <c r="J517" s="27">
        <f t="shared" ref="J517" si="861">I517+H517</f>
        <v>10785.9531772576</v>
      </c>
      <c r="K517" s="4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="1" customFormat="1" ht="14.25" spans="1:33">
      <c r="A518" s="38">
        <v>44718</v>
      </c>
      <c r="B518" s="41" t="s">
        <v>260</v>
      </c>
      <c r="C518" s="39" t="s">
        <v>16</v>
      </c>
      <c r="D518" s="25">
        <f t="shared" ref="D518" si="862">300000/E518</f>
        <v>802.353570473389</v>
      </c>
      <c r="E518" s="40">
        <v>373.9</v>
      </c>
      <c r="F518" s="41">
        <v>383.9</v>
      </c>
      <c r="G518" s="37">
        <v>0</v>
      </c>
      <c r="H518" s="27">
        <f t="shared" ref="H518" si="863">IF(C518="BUY",(F518-E518)*D518,(E518-F518)*D518)</f>
        <v>8023.53570473389</v>
      </c>
      <c r="I518" s="27" t="str">
        <f t="shared" ref="I518" si="864">IF(G518=0,"0.00",IF(C518="BUY",(G518-F518)*D518,(F518-G518)*D518))</f>
        <v>0.00</v>
      </c>
      <c r="J518" s="27">
        <f t="shared" ref="J518" si="865">I518+H518</f>
        <v>8023.53570473389</v>
      </c>
      <c r="K518" s="4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="1" customFormat="1" ht="14.25" spans="1:33">
      <c r="A519" s="38">
        <v>44714</v>
      </c>
      <c r="B519" s="41" t="s">
        <v>261</v>
      </c>
      <c r="C519" s="39" t="s">
        <v>16</v>
      </c>
      <c r="D519" s="25">
        <f t="shared" ref="D519:D522" si="866">300000/E519</f>
        <v>326.797385620915</v>
      </c>
      <c r="E519" s="40">
        <v>918</v>
      </c>
      <c r="F519" s="41">
        <v>939.9</v>
      </c>
      <c r="G519" s="37">
        <v>0</v>
      </c>
      <c r="H519" s="27">
        <f t="shared" ref="H519" si="867">IF(C519="BUY",(F519-E519)*D519,(E519-F519)*D519)</f>
        <v>7156.86274509803</v>
      </c>
      <c r="I519" s="27" t="str">
        <f t="shared" ref="I519" si="868">IF(G519=0,"0.00",IF(C519="BUY",(G519-F519)*D519,(F519-G519)*D519))</f>
        <v>0.00</v>
      </c>
      <c r="J519" s="27">
        <f t="shared" ref="J519" si="869">I519+H519</f>
        <v>7156.86274509803</v>
      </c>
      <c r="K519" s="4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="1" customFormat="1" ht="14.25" spans="1:33">
      <c r="A520" s="38">
        <v>44714</v>
      </c>
      <c r="B520" s="41" t="s">
        <v>262</v>
      </c>
      <c r="C520" s="39" t="s">
        <v>16</v>
      </c>
      <c r="D520" s="25">
        <f t="shared" ref="D520" si="870">300000/E520</f>
        <v>246.710526315789</v>
      </c>
      <c r="E520" s="40">
        <v>1216</v>
      </c>
      <c r="F520" s="41">
        <v>1203</v>
      </c>
      <c r="G520" s="37">
        <v>0</v>
      </c>
      <c r="H520" s="27">
        <f t="shared" ref="H520" si="871">IF(C520="BUY",(F520-E520)*D520,(E520-F520)*D520)</f>
        <v>-3207.23684210526</v>
      </c>
      <c r="I520" s="27" t="str">
        <f t="shared" ref="I520" si="872">IF(G520=0,"0.00",IF(C520="BUY",(G520-F520)*D520,(F520-G520)*D520))</f>
        <v>0.00</v>
      </c>
      <c r="J520" s="27">
        <f t="shared" ref="J520" si="873">I520+H520</f>
        <v>-3207.23684210526</v>
      </c>
      <c r="K520" s="4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="1" customFormat="1" ht="14.25" spans="1:33">
      <c r="A521" s="38">
        <v>44713</v>
      </c>
      <c r="B521" s="41" t="s">
        <v>263</v>
      </c>
      <c r="C521" s="39" t="s">
        <v>16</v>
      </c>
      <c r="D521" s="25">
        <f t="shared" si="866"/>
        <v>1219.51219512195</v>
      </c>
      <c r="E521" s="40">
        <v>246</v>
      </c>
      <c r="F521" s="41">
        <v>241.15</v>
      </c>
      <c r="G521" s="37">
        <v>0</v>
      </c>
      <c r="H521" s="27">
        <f t="shared" ref="H521" si="874">IF(C521="BUY",(F521-E521)*D521,(E521-F521)*D521)</f>
        <v>-5914.63414634146</v>
      </c>
      <c r="I521" s="27" t="str">
        <f t="shared" ref="I521" si="875">IF(G521=0,"0.00",IF(C521="BUY",(G521-F521)*D521,(F521-G521)*D521))</f>
        <v>0.00</v>
      </c>
      <c r="J521" s="27">
        <f t="shared" ref="J521" si="876">I521+H521</f>
        <v>-5914.63414634146</v>
      </c>
      <c r="K521" s="4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="1" customFormat="1" ht="14.25" spans="1:33">
      <c r="A522" s="38">
        <v>44708</v>
      </c>
      <c r="B522" s="41" t="s">
        <v>264</v>
      </c>
      <c r="C522" s="39" t="s">
        <v>16</v>
      </c>
      <c r="D522" s="25">
        <f t="shared" si="866"/>
        <v>346.420323325635</v>
      </c>
      <c r="E522" s="40">
        <v>866</v>
      </c>
      <c r="F522" s="41">
        <v>890</v>
      </c>
      <c r="G522" s="37">
        <v>916</v>
      </c>
      <c r="H522" s="27">
        <f t="shared" ref="H522" si="877">IF(C522="BUY",(F522-E522)*D522,(E522-F522)*D522)</f>
        <v>8314.08775981524</v>
      </c>
      <c r="I522" s="27">
        <f t="shared" ref="I522" si="878">IF(G522=0,"0.00",IF(C522="BUY",(G522-F522)*D522,(F522-G522)*D522))</f>
        <v>9006.92840646651</v>
      </c>
      <c r="J522" s="27">
        <f t="shared" ref="J522" si="879">I522+H522</f>
        <v>17321.0161662818</v>
      </c>
      <c r="K522" s="4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="1" customFormat="1" ht="14.25" spans="1:33">
      <c r="A523" s="38">
        <v>44707</v>
      </c>
      <c r="B523" s="41" t="s">
        <v>160</v>
      </c>
      <c r="C523" s="39" t="s">
        <v>16</v>
      </c>
      <c r="D523" s="25">
        <f t="shared" ref="D523" si="880">300000/E523</f>
        <v>665.335994677312</v>
      </c>
      <c r="E523" s="40">
        <v>450.9</v>
      </c>
      <c r="F523" s="41">
        <v>465</v>
      </c>
      <c r="G523" s="37">
        <v>0</v>
      </c>
      <c r="H523" s="27">
        <f t="shared" ref="H523" si="881">IF(C523="BUY",(F523-E523)*D523,(E523-F523)*D523)</f>
        <v>9381.23752495012</v>
      </c>
      <c r="I523" s="27" t="str">
        <f t="shared" ref="I523" si="882">IF(G523=0,"0.00",IF(C523="BUY",(G523-F523)*D523,(F523-G523)*D523))</f>
        <v>0.00</v>
      </c>
      <c r="J523" s="27">
        <f t="shared" ref="J523" si="883">I523+H523</f>
        <v>9381.23752495012</v>
      </c>
      <c r="K523" s="4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="1" customFormat="1" ht="14.25" spans="1:33">
      <c r="A524" s="38">
        <v>44706</v>
      </c>
      <c r="B524" s="41" t="s">
        <v>265</v>
      </c>
      <c r="C524" s="39" t="s">
        <v>16</v>
      </c>
      <c r="D524" s="25">
        <f t="shared" ref="D524" si="884">300000/E524</f>
        <v>1119.82082866741</v>
      </c>
      <c r="E524" s="40">
        <v>267.9</v>
      </c>
      <c r="F524" s="41">
        <v>273.6</v>
      </c>
      <c r="G524" s="37">
        <v>0</v>
      </c>
      <c r="H524" s="27">
        <f t="shared" ref="H524" si="885">IF(C524="BUY",(F524-E524)*D524,(E524-F524)*D524)</f>
        <v>6382.97872340431</v>
      </c>
      <c r="I524" s="27" t="str">
        <f t="shared" ref="I524" si="886">IF(G524=0,"0.00",IF(C524="BUY",(G524-F524)*D524,(F524-G524)*D524))</f>
        <v>0.00</v>
      </c>
      <c r="J524" s="27">
        <f t="shared" ref="J524" si="887">I524+H524</f>
        <v>6382.97872340431</v>
      </c>
      <c r="K524" s="4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="1" customFormat="1" ht="14.25" spans="1:33">
      <c r="A525" s="38">
        <v>44705</v>
      </c>
      <c r="B525" s="41" t="s">
        <v>266</v>
      </c>
      <c r="C525" s="39" t="s">
        <v>16</v>
      </c>
      <c r="D525" s="25">
        <v>960</v>
      </c>
      <c r="E525" s="40">
        <v>480.9</v>
      </c>
      <c r="F525" s="41">
        <v>483.9</v>
      </c>
      <c r="G525" s="37">
        <v>0</v>
      </c>
      <c r="H525" s="27">
        <f t="shared" ref="H525" si="888">IF(C525="BUY",(F525-E525)*D525,(E525-F525)*D525)</f>
        <v>2880</v>
      </c>
      <c r="I525" s="27" t="str">
        <f t="shared" ref="I525" si="889">IF(G525=0,"0.00",IF(C525="BUY",(G525-F525)*D525,(F525-G525)*D525))</f>
        <v>0.00</v>
      </c>
      <c r="J525" s="27">
        <f t="shared" ref="J525" si="890">I525+H525</f>
        <v>2880</v>
      </c>
      <c r="K525" s="4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="1" customFormat="1" ht="14.25" spans="1:33">
      <c r="A526" s="38">
        <v>44704</v>
      </c>
      <c r="B526" s="41" t="s">
        <v>267</v>
      </c>
      <c r="C526" s="39" t="s">
        <v>16</v>
      </c>
      <c r="D526" s="25">
        <f t="shared" ref="D526" si="891">300000/E526</f>
        <v>1067.99572801709</v>
      </c>
      <c r="E526" s="40">
        <v>280.9</v>
      </c>
      <c r="F526" s="41">
        <v>291.65</v>
      </c>
      <c r="G526" s="37">
        <v>0</v>
      </c>
      <c r="H526" s="27">
        <f t="shared" ref="H526" si="892">IF(C526="BUY",(F526-E526)*D526,(E526-F526)*D526)</f>
        <v>11480.9540761837</v>
      </c>
      <c r="I526" s="27" t="str">
        <f t="shared" ref="I526" si="893">IF(G526=0,"0.00",IF(C526="BUY",(G526-F526)*D526,(F526-G526)*D526))</f>
        <v>0.00</v>
      </c>
      <c r="J526" s="27">
        <f t="shared" ref="J526" si="894">I526+H526</f>
        <v>11480.9540761837</v>
      </c>
      <c r="K526" s="4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="1" customFormat="1" ht="14.25" spans="1:33">
      <c r="A527" s="38">
        <v>44701</v>
      </c>
      <c r="B527" s="41" t="s">
        <v>160</v>
      </c>
      <c r="C527" s="39" t="s">
        <v>16</v>
      </c>
      <c r="D527" s="25">
        <f t="shared" ref="D527:D530" si="895">300000/E527</f>
        <v>646.691097219228</v>
      </c>
      <c r="E527" s="40">
        <v>463.9</v>
      </c>
      <c r="F527" s="41">
        <v>490</v>
      </c>
      <c r="G527" s="37">
        <v>503.9</v>
      </c>
      <c r="H527" s="27">
        <f t="shared" ref="H527" si="896">IF(C527="BUY",(F527-E527)*D527,(E527-F527)*D527)</f>
        <v>16878.6376374219</v>
      </c>
      <c r="I527" s="27">
        <f t="shared" ref="I527" si="897">IF(G527=0,"0.00",IF(C527="BUY",(G527-F527)*D527,(F527-G527)*D527))</f>
        <v>8989.00625134726</v>
      </c>
      <c r="J527" s="27">
        <f t="shared" ref="J527" si="898">I527+H527</f>
        <v>25867.6438887691</v>
      </c>
      <c r="K527" s="4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="1" customFormat="1" ht="14.25" spans="1:33">
      <c r="A528" s="38">
        <v>44700</v>
      </c>
      <c r="B528" s="41" t="s">
        <v>219</v>
      </c>
      <c r="C528" s="39" t="s">
        <v>16</v>
      </c>
      <c r="D528" s="25">
        <f t="shared" si="895"/>
        <v>379.746835443038</v>
      </c>
      <c r="E528" s="40">
        <v>790</v>
      </c>
      <c r="F528" s="41">
        <v>813</v>
      </c>
      <c r="G528" s="37">
        <v>0</v>
      </c>
      <c r="H528" s="27">
        <f t="shared" ref="H528" si="899">IF(C528="BUY",(F528-E528)*D528,(E528-F528)*D528)</f>
        <v>8734.17721518987</v>
      </c>
      <c r="I528" s="27" t="str">
        <f t="shared" ref="I528" si="900">IF(G528=0,"0.00",IF(C528="BUY",(G528-F528)*D528,(F528-G528)*D528))</f>
        <v>0.00</v>
      </c>
      <c r="J528" s="27">
        <f t="shared" ref="J528" si="901">I528+H528</f>
        <v>8734.17721518987</v>
      </c>
      <c r="K528" s="4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="1" customFormat="1" ht="14.25" spans="1:33">
      <c r="A529" s="38">
        <v>44699</v>
      </c>
      <c r="B529" s="41" t="s">
        <v>268</v>
      </c>
      <c r="C529" s="39" t="s">
        <v>16</v>
      </c>
      <c r="D529" s="25">
        <v>0</v>
      </c>
      <c r="E529" s="40">
        <v>0</v>
      </c>
      <c r="F529" s="41">
        <v>0</v>
      </c>
      <c r="G529" s="37">
        <v>390</v>
      </c>
      <c r="H529" s="27">
        <f t="shared" ref="H529" si="902">IF(C529="BUY",(F529-E529)*D529,(E529-F529)*D529)</f>
        <v>0</v>
      </c>
      <c r="I529" s="27">
        <f t="shared" ref="I529" si="903">IF(G529=0,"0.00",IF(C529="BUY",(G529-F529)*D529,(F529-G529)*D529))</f>
        <v>0</v>
      </c>
      <c r="J529" s="27">
        <f t="shared" ref="J529" si="904">I529+H529</f>
        <v>0</v>
      </c>
      <c r="K529" s="4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="1" customFormat="1" ht="14.25" spans="1:33">
      <c r="A530" s="38">
        <v>44699</v>
      </c>
      <c r="B530" s="41" t="s">
        <v>267</v>
      </c>
      <c r="C530" s="39" t="s">
        <v>16</v>
      </c>
      <c r="D530" s="25">
        <f t="shared" si="895"/>
        <v>1157.63071580166</v>
      </c>
      <c r="E530" s="40">
        <v>259.15</v>
      </c>
      <c r="F530" s="41">
        <v>268</v>
      </c>
      <c r="G530" s="37">
        <v>278.9</v>
      </c>
      <c r="H530" s="27">
        <f t="shared" ref="H530" si="905">IF(C530="BUY",(F530-E530)*D530,(E530-F530)*D530)</f>
        <v>10245.0318348447</v>
      </c>
      <c r="I530" s="27">
        <f t="shared" ref="I530" si="906">IF(G530=0,"0.00",IF(C530="BUY",(G530-F530)*D530,(F530-G530)*D530))</f>
        <v>12618.1748022381</v>
      </c>
      <c r="J530" s="27">
        <f t="shared" ref="J530" si="907">I530+H530</f>
        <v>22863.2066370828</v>
      </c>
      <c r="K530" s="4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="1" customFormat="1" ht="14.25" spans="1:33">
      <c r="A531" s="38">
        <v>44697</v>
      </c>
      <c r="B531" s="41" t="s">
        <v>269</v>
      </c>
      <c r="C531" s="39" t="s">
        <v>16</v>
      </c>
      <c r="D531" s="25">
        <f t="shared" ref="D531" si="908">300000/E531</f>
        <v>1921.22958693564</v>
      </c>
      <c r="E531" s="40">
        <v>156.15</v>
      </c>
      <c r="F531" s="41">
        <v>159.15</v>
      </c>
      <c r="G531" s="37">
        <v>0</v>
      </c>
      <c r="H531" s="27">
        <f t="shared" ref="H531" si="909">IF(C531="BUY",(F531-E531)*D531,(E531-F531)*D531)</f>
        <v>5763.68876080692</v>
      </c>
      <c r="I531" s="27" t="str">
        <f t="shared" ref="I531" si="910">IF(G531=0,"0.00",IF(C531="BUY",(G531-F531)*D531,(F531-G531)*D531))</f>
        <v>0.00</v>
      </c>
      <c r="J531" s="27">
        <f t="shared" ref="J531" si="911">I531+H531</f>
        <v>5763.68876080692</v>
      </c>
      <c r="K531" s="4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="1" customFormat="1" ht="14.25" spans="1:33">
      <c r="A532" s="38">
        <v>44694</v>
      </c>
      <c r="B532" s="41" t="s">
        <v>111</v>
      </c>
      <c r="C532" s="39" t="s">
        <v>16</v>
      </c>
      <c r="D532" s="25">
        <f t="shared" ref="D532" si="912">300000/E532</f>
        <v>1252.08681135225</v>
      </c>
      <c r="E532" s="40">
        <v>239.6</v>
      </c>
      <c r="F532" s="41">
        <v>250.9</v>
      </c>
      <c r="G532" s="37">
        <v>258.9</v>
      </c>
      <c r="H532" s="27">
        <f t="shared" ref="H532" si="913">IF(C532="BUY",(F532-E532)*D532,(E532-F532)*D532)</f>
        <v>14148.5809682805</v>
      </c>
      <c r="I532" s="27">
        <f t="shared" ref="I532" si="914">IF(G532=0,"0.00",IF(C532="BUY",(G532-F532)*D532,(F532-G532)*D532))</f>
        <v>10016.694490818</v>
      </c>
      <c r="J532" s="27">
        <f t="shared" ref="J532" si="915">I532+H532</f>
        <v>24165.2754590985</v>
      </c>
      <c r="K532" s="4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="1" customFormat="1" ht="14.25" spans="1:33">
      <c r="A533" s="38">
        <v>44693</v>
      </c>
      <c r="B533" s="41" t="s">
        <v>270</v>
      </c>
      <c r="C533" s="39" t="s">
        <v>16</v>
      </c>
      <c r="D533" s="25">
        <f t="shared" ref="D533" si="916">300000/E533</f>
        <v>926.211793763507</v>
      </c>
      <c r="E533" s="40">
        <v>323.9</v>
      </c>
      <c r="F533" s="41">
        <v>315</v>
      </c>
      <c r="G533" s="37">
        <v>0</v>
      </c>
      <c r="H533" s="27">
        <f t="shared" ref="H533" si="917">IF(C533="BUY",(F533-E533)*D533,(E533-F533)*D533)</f>
        <v>-8243.28496449519</v>
      </c>
      <c r="I533" s="27" t="str">
        <f t="shared" ref="I533" si="918">IF(G533=0,"0.00",IF(C533="BUY",(G533-F533)*D533,(F533-G533)*D533))</f>
        <v>0.00</v>
      </c>
      <c r="J533" s="27">
        <f t="shared" ref="J533" si="919">I533+H533</f>
        <v>-8243.28496449519</v>
      </c>
      <c r="K533" s="4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="1" customFormat="1" ht="14.25" spans="1:33">
      <c r="A534" s="38">
        <v>44692</v>
      </c>
      <c r="B534" s="41" t="s">
        <v>271</v>
      </c>
      <c r="C534" s="39" t="s">
        <v>16</v>
      </c>
      <c r="D534" s="25">
        <v>90</v>
      </c>
      <c r="E534" s="40">
        <v>478.9</v>
      </c>
      <c r="F534" s="41">
        <v>466.9</v>
      </c>
      <c r="G534" s="37">
        <v>0</v>
      </c>
      <c r="H534" s="27">
        <f t="shared" ref="H534" si="920">IF(C534="BUY",(F534-E534)*D534,(E534-F534)*D534)</f>
        <v>-1080</v>
      </c>
      <c r="I534" s="27" t="str">
        <f t="shared" ref="I534" si="921">IF(G534=0,"0.00",IF(C534="BUY",(G534-F534)*D534,(F534-G534)*D534))</f>
        <v>0.00</v>
      </c>
      <c r="J534" s="27">
        <f t="shared" ref="J534" si="922">I534+H534</f>
        <v>-1080</v>
      </c>
      <c r="K534" s="4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="1" customFormat="1" ht="14.25" spans="1:33">
      <c r="A535" s="38">
        <v>44691</v>
      </c>
      <c r="B535" s="41" t="s">
        <v>272</v>
      </c>
      <c r="C535" s="39" t="s">
        <v>16</v>
      </c>
      <c r="D535" s="25">
        <v>90</v>
      </c>
      <c r="E535" s="40">
        <v>1416.9</v>
      </c>
      <c r="F535" s="41">
        <v>1366</v>
      </c>
      <c r="G535" s="37">
        <v>0</v>
      </c>
      <c r="H535" s="27">
        <f t="shared" ref="H535" si="923">IF(C535="BUY",(F535-E535)*D535,(E535-F535)*D535)</f>
        <v>-4581.00000000001</v>
      </c>
      <c r="I535" s="27">
        <v>0</v>
      </c>
      <c r="J535" s="27">
        <f t="shared" ref="J535" si="924">I535+H535</f>
        <v>-4581.00000000001</v>
      </c>
      <c r="K535" s="4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="1" customFormat="1" ht="14.25" spans="1:33">
      <c r="A536" s="38">
        <v>44687</v>
      </c>
      <c r="B536" s="41" t="s">
        <v>270</v>
      </c>
      <c r="C536" s="39" t="s">
        <v>16</v>
      </c>
      <c r="D536" s="25">
        <f t="shared" ref="D536" si="925">300000/E536</f>
        <v>833.333333333333</v>
      </c>
      <c r="E536" s="40">
        <v>360</v>
      </c>
      <c r="F536" s="41">
        <v>373</v>
      </c>
      <c r="G536" s="37">
        <v>390</v>
      </c>
      <c r="H536" s="27">
        <f t="shared" ref="H536" si="926">IF(C536="BUY",(F536-E536)*D536,(E536-F536)*D536)</f>
        <v>10833.3333333333</v>
      </c>
      <c r="I536" s="27">
        <f t="shared" ref="I536" si="927">IF(G536=0,"0.00",IF(C536="BUY",(G536-F536)*D536,(F536-G536)*D536))</f>
        <v>14166.6666666667</v>
      </c>
      <c r="J536" s="27">
        <f t="shared" ref="J536" si="928">I536+H536</f>
        <v>25000</v>
      </c>
      <c r="K536" s="4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="1" customFormat="1" ht="14.25" spans="1:33">
      <c r="A537" s="38">
        <v>44683</v>
      </c>
      <c r="B537" s="41" t="s">
        <v>273</v>
      </c>
      <c r="C537" s="39" t="s">
        <v>16</v>
      </c>
      <c r="D537" s="25">
        <f t="shared" ref="D537" si="929">300000/E537</f>
        <v>491.883915395967</v>
      </c>
      <c r="E537" s="40">
        <v>609.9</v>
      </c>
      <c r="F537" s="41">
        <v>629.9</v>
      </c>
      <c r="G537" s="37">
        <v>0</v>
      </c>
      <c r="H537" s="27">
        <f t="shared" ref="H537" si="930">IF(C537="BUY",(F537-E537)*D537,(E537-F537)*D537)</f>
        <v>9837.67830791933</v>
      </c>
      <c r="I537" s="27" t="str">
        <f t="shared" ref="I537" si="931">IF(G537=0,"0.00",IF(C537="BUY",(G537-F537)*D537,(F537-G537)*D537))</f>
        <v>0.00</v>
      </c>
      <c r="J537" s="27">
        <f t="shared" ref="J537" si="932">I537+H537</f>
        <v>9837.67830791933</v>
      </c>
      <c r="K537" s="4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="1" customFormat="1" ht="14.25" spans="1:33">
      <c r="A538" s="38">
        <v>44680</v>
      </c>
      <c r="B538" s="41" t="s">
        <v>274</v>
      </c>
      <c r="C538" s="39" t="s">
        <v>16</v>
      </c>
      <c r="D538" s="25">
        <f t="shared" ref="D538" si="933">300000/E538</f>
        <v>258.866166192079</v>
      </c>
      <c r="E538" s="40">
        <v>1158.9</v>
      </c>
      <c r="F538" s="41">
        <v>1199</v>
      </c>
      <c r="G538" s="37">
        <v>0</v>
      </c>
      <c r="H538" s="27">
        <f t="shared" ref="H538" si="934">IF(C538="BUY",(F538-E538)*D538,(E538-F538)*D538)</f>
        <v>10380.5332643023</v>
      </c>
      <c r="I538" s="27" t="str">
        <f t="shared" ref="I538" si="935">IF(G538=0,"0.00",IF(C538="BUY",(G538-F538)*D538,(F538-G538)*D538))</f>
        <v>0.00</v>
      </c>
      <c r="J538" s="27">
        <f t="shared" ref="J538" si="936">I538+H538</f>
        <v>10380.5332643023</v>
      </c>
      <c r="K538" s="4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="1" customFormat="1" ht="14.25" spans="1:33">
      <c r="A539" s="38">
        <v>44680</v>
      </c>
      <c r="B539" s="41" t="s">
        <v>273</v>
      </c>
      <c r="C539" s="39" t="s">
        <v>16</v>
      </c>
      <c r="D539" s="25">
        <f t="shared" ref="D539" si="937">300000/E539</f>
        <v>516.440006885867</v>
      </c>
      <c r="E539" s="40">
        <v>580.9</v>
      </c>
      <c r="F539" s="41">
        <v>599</v>
      </c>
      <c r="G539" s="37">
        <v>0</v>
      </c>
      <c r="H539" s="27">
        <f t="shared" ref="H539" si="938">IF(C539="BUY",(F539-E539)*D539,(E539-F539)*D539)</f>
        <v>9347.5641246342</v>
      </c>
      <c r="I539" s="27" t="str">
        <f t="shared" ref="I539" si="939">IF(G539=0,"0.00",IF(C539="BUY",(G539-F539)*D539,(F539-G539)*D539))</f>
        <v>0.00</v>
      </c>
      <c r="J539" s="27">
        <f t="shared" ref="J539" si="940">I539+H539</f>
        <v>9347.5641246342</v>
      </c>
      <c r="K539" s="4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="1" customFormat="1" ht="14.25" spans="1:33">
      <c r="A540" s="38">
        <v>44680</v>
      </c>
      <c r="B540" s="41" t="s">
        <v>169</v>
      </c>
      <c r="C540" s="39" t="s">
        <v>16</v>
      </c>
      <c r="D540" s="25">
        <f t="shared" ref="D540" si="941">300000/E540</f>
        <v>80.1303453617885</v>
      </c>
      <c r="E540" s="40">
        <v>3743.9</v>
      </c>
      <c r="F540" s="41">
        <v>3650.9</v>
      </c>
      <c r="G540" s="37">
        <v>0</v>
      </c>
      <c r="H540" s="27">
        <f t="shared" ref="H540" si="942">IF(C540="BUY",(F540-E540)*D540,(E540-F540)*D540)</f>
        <v>-7452.12211864633</v>
      </c>
      <c r="I540" s="27" t="str">
        <f t="shared" ref="I540" si="943">IF(G540=0,"0.00",IF(C540="BUY",(G540-F540)*D540,(F540-G540)*D540))</f>
        <v>0.00</v>
      </c>
      <c r="J540" s="27">
        <f t="shared" ref="J540" si="944">I540+H540</f>
        <v>-7452.12211864633</v>
      </c>
      <c r="K540" s="4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="1" customFormat="1" ht="14.25" spans="1:33">
      <c r="A541" s="38">
        <v>44679</v>
      </c>
      <c r="B541" s="41" t="s">
        <v>275</v>
      </c>
      <c r="C541" s="39" t="s">
        <v>16</v>
      </c>
      <c r="D541" s="25">
        <f t="shared" ref="D541" si="945">300000/E541</f>
        <v>331.162379953637</v>
      </c>
      <c r="E541" s="40">
        <v>905.9</v>
      </c>
      <c r="F541" s="41">
        <v>880.15</v>
      </c>
      <c r="G541" s="37">
        <v>0</v>
      </c>
      <c r="H541" s="27">
        <f t="shared" ref="H541" si="946">IF(C541="BUY",(F541-E541)*D541,(E541-F541)*D541)</f>
        <v>-8527.43128380616</v>
      </c>
      <c r="I541" s="27" t="str">
        <f t="shared" ref="I541" si="947">IF(G541=0,"0.00",IF(C541="BUY",(G541-F541)*D541,(F541-G541)*D541))</f>
        <v>0.00</v>
      </c>
      <c r="J541" s="27">
        <f t="shared" ref="J541" si="948">I541+H541</f>
        <v>-8527.43128380616</v>
      </c>
      <c r="K541" s="4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="1" customFormat="1" ht="14.25" spans="1:33">
      <c r="A542" s="38">
        <v>44679</v>
      </c>
      <c r="B542" s="41" t="s">
        <v>276</v>
      </c>
      <c r="C542" s="39" t="s">
        <v>16</v>
      </c>
      <c r="D542" s="25">
        <f t="shared" ref="D542" si="949">300000/E542</f>
        <v>458.785747056125</v>
      </c>
      <c r="E542" s="40">
        <v>653.9</v>
      </c>
      <c r="F542" s="41">
        <v>633.9</v>
      </c>
      <c r="G542" s="37">
        <v>0</v>
      </c>
      <c r="H542" s="27">
        <f t="shared" ref="H542" si="950">IF(C542="BUY",(F542-E542)*D542,(E542-F542)*D542)</f>
        <v>-9175.7149411225</v>
      </c>
      <c r="I542" s="27" t="str">
        <f t="shared" ref="I542" si="951">IF(G542=0,"0.00",IF(C542="BUY",(G542-F542)*D542,(F542-G542)*D542))</f>
        <v>0.00</v>
      </c>
      <c r="J542" s="27">
        <f t="shared" ref="J542" si="952">I542+H542</f>
        <v>-9175.7149411225</v>
      </c>
      <c r="K542" s="4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="2" customFormat="1" ht="14.25" spans="1:11">
      <c r="A543" s="38">
        <v>44678</v>
      </c>
      <c r="B543" s="41" t="s">
        <v>277</v>
      </c>
      <c r="C543" s="39" t="s">
        <v>16</v>
      </c>
      <c r="D543" s="25">
        <f t="shared" ref="D543" si="953">300000/E543</f>
        <v>544.563441640951</v>
      </c>
      <c r="E543" s="40">
        <v>550.9</v>
      </c>
      <c r="F543" s="41">
        <v>566.9</v>
      </c>
      <c r="G543" s="37">
        <v>590.9</v>
      </c>
      <c r="H543" s="27">
        <f t="shared" ref="H543" si="954">IF(C543="BUY",(F543-E543)*D543,(E543-F543)*D543)</f>
        <v>8713.01506625522</v>
      </c>
      <c r="I543" s="27">
        <f t="shared" ref="I543" si="955">IF(G543=0,"0.00",IF(C543="BUY",(G543-F543)*D543,(F543-G543)*D543))</f>
        <v>13069.5225993828</v>
      </c>
      <c r="J543" s="27">
        <f t="shared" ref="J543" si="956">I543+H543</f>
        <v>21782.537665638</v>
      </c>
      <c r="K543" s="42"/>
    </row>
    <row r="544" s="2" customFormat="1" ht="14.25" spans="1:11">
      <c r="A544" s="38">
        <v>44678</v>
      </c>
      <c r="B544" s="41" t="s">
        <v>263</v>
      </c>
      <c r="C544" s="43" t="s">
        <v>16</v>
      </c>
      <c r="D544" s="25">
        <f t="shared" ref="D544" si="957">300000/E544</f>
        <v>1067.99572801709</v>
      </c>
      <c r="E544" s="40">
        <v>280.9</v>
      </c>
      <c r="F544" s="41">
        <v>273.15</v>
      </c>
      <c r="G544" s="37">
        <v>0</v>
      </c>
      <c r="H544" s="27">
        <f t="shared" ref="H544" si="958">IF(C544="BUY",(F544-E544)*D544,(E544-F544)*D544)</f>
        <v>-8276.96689213243</v>
      </c>
      <c r="I544" s="27" t="str">
        <f t="shared" ref="I544" si="959">IF(G544=0,"0.00",IF(C544="BUY",(G544-F544)*D544,(F544-G544)*D544))</f>
        <v>0.00</v>
      </c>
      <c r="J544" s="27">
        <f t="shared" ref="J544" si="960">I544+H544</f>
        <v>-8276.96689213243</v>
      </c>
      <c r="K544" s="42"/>
    </row>
    <row r="545" s="2" customFormat="1" ht="14.25" spans="1:11">
      <c r="A545" s="38">
        <v>44677</v>
      </c>
      <c r="B545" s="41" t="s">
        <v>214</v>
      </c>
      <c r="C545" s="43" t="s">
        <v>16</v>
      </c>
      <c r="D545" s="25">
        <v>0</v>
      </c>
      <c r="E545" s="40">
        <v>0</v>
      </c>
      <c r="F545" s="41">
        <v>0</v>
      </c>
      <c r="G545" s="37">
        <v>0</v>
      </c>
      <c r="H545" s="27">
        <f t="shared" ref="H545" si="961">IF(C545="BUY",(F545-E545)*D545,(E545-F545)*D545)</f>
        <v>0</v>
      </c>
      <c r="I545" s="45" t="str">
        <f t="shared" ref="I545" si="962">IF(G545=0,"0.00",IF(C545="BUY",(G545-F545)*D545,(F545-G545)*D545))</f>
        <v>0.00</v>
      </c>
      <c r="J545" s="27">
        <f t="shared" ref="J545" si="963">I545+H545</f>
        <v>0</v>
      </c>
      <c r="K545" s="42"/>
    </row>
    <row r="546" s="2" customFormat="1" ht="14.25" spans="1:52">
      <c r="A546" s="38">
        <v>44673</v>
      </c>
      <c r="B546" s="41" t="s">
        <v>259</v>
      </c>
      <c r="C546" s="43" t="s">
        <v>16</v>
      </c>
      <c r="D546" s="25">
        <f t="shared" ref="D546" si="964">300000/E546</f>
        <v>898.472596585804</v>
      </c>
      <c r="E546" s="40">
        <v>333.9</v>
      </c>
      <c r="F546" s="41">
        <v>343.9</v>
      </c>
      <c r="G546" s="37">
        <v>0</v>
      </c>
      <c r="H546" s="27">
        <f t="shared" ref="H546" si="965">IF(C546="BUY",(F546-E546)*D546,(E546-F546)*D546)</f>
        <v>8984.72596585804</v>
      </c>
      <c r="I546" s="45" t="str">
        <f t="shared" ref="I546" si="966">IF(G546=0,"0.00",IF(C546="BUY",(G546-F546)*D546,(F546-G546)*D546))</f>
        <v>0.00</v>
      </c>
      <c r="J546" s="27">
        <f t="shared" ref="J546" si="967">I546+H546</f>
        <v>8984.72596585804</v>
      </c>
      <c r="K546" s="42"/>
      <c r="AH546" s="46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</row>
    <row r="547" s="2" customFormat="1" ht="14.25" spans="1:11">
      <c r="A547" s="38">
        <v>44672</v>
      </c>
      <c r="B547" s="41" t="s">
        <v>278</v>
      </c>
      <c r="C547" s="43" t="s">
        <v>16</v>
      </c>
      <c r="D547" s="25">
        <f t="shared" ref="D547" si="968">300000/E547</f>
        <v>1003.34448160535</v>
      </c>
      <c r="E547" s="40">
        <v>299</v>
      </c>
      <c r="F547" s="41">
        <v>312.15</v>
      </c>
      <c r="G547" s="44">
        <v>0</v>
      </c>
      <c r="H547" s="27">
        <f t="shared" ref="H547" si="969">IF(C547="BUY",(F547-E547)*D547,(E547-F547)*D547)</f>
        <v>13193.9799331103</v>
      </c>
      <c r="I547" s="45" t="str">
        <f t="shared" ref="I547" si="970">IF(G547=0,"0.00",IF(C547="BUY",(G547-F547)*D547,(F547-G547)*D547))</f>
        <v>0.00</v>
      </c>
      <c r="J547" s="27">
        <f t="shared" ref="J547" si="971">I547+H547</f>
        <v>13193.9799331103</v>
      </c>
      <c r="K547" s="42"/>
    </row>
    <row r="548" s="2" customFormat="1" ht="14.25" spans="1:11">
      <c r="A548" s="38">
        <v>44672</v>
      </c>
      <c r="B548" s="41" t="s">
        <v>279</v>
      </c>
      <c r="C548" s="43" t="s">
        <v>16</v>
      </c>
      <c r="D548" s="25">
        <f t="shared" ref="D548:D551" si="972">300000/E548</f>
        <v>1577.70181435709</v>
      </c>
      <c r="E548" s="40">
        <v>190.15</v>
      </c>
      <c r="F548" s="41">
        <v>193.6</v>
      </c>
      <c r="G548" s="37">
        <v>0</v>
      </c>
      <c r="H548" s="27">
        <f t="shared" ref="H548:H551" si="973">IF(C548="BUY",(F548-E548)*D548,(E548-F548)*D548)</f>
        <v>5443.07125953193</v>
      </c>
      <c r="I548" s="45" t="str">
        <f t="shared" ref="I548:I551" si="974">IF(G548=0,"0.00",IF(C548="BUY",(G548-F548)*D548,(F548-G548)*D548))</f>
        <v>0.00</v>
      </c>
      <c r="J548" s="27">
        <f t="shared" ref="J548" si="975">I548+H548</f>
        <v>5443.07125953193</v>
      </c>
      <c r="K548" s="42"/>
    </row>
    <row r="549" s="2" customFormat="1" ht="14.25" spans="1:11">
      <c r="A549" s="38">
        <v>44663</v>
      </c>
      <c r="B549" s="41" t="s">
        <v>280</v>
      </c>
      <c r="C549" s="43" t="s">
        <v>16</v>
      </c>
      <c r="D549" s="25">
        <f t="shared" si="972"/>
        <v>1958.8638589618</v>
      </c>
      <c r="E549" s="40">
        <v>153.15</v>
      </c>
      <c r="F549" s="41">
        <v>155.15</v>
      </c>
      <c r="G549" s="37">
        <v>0</v>
      </c>
      <c r="H549" s="27">
        <f t="shared" si="973"/>
        <v>3917.7277179236</v>
      </c>
      <c r="I549" s="45" t="str">
        <f t="shared" si="974"/>
        <v>0.00</v>
      </c>
      <c r="J549" s="27">
        <f t="shared" ref="J549" si="976">I549+H549</f>
        <v>3917.7277179236</v>
      </c>
      <c r="K549" s="42"/>
    </row>
    <row r="550" s="2" customFormat="1" ht="14.25" spans="1:11">
      <c r="A550" s="38">
        <v>44662</v>
      </c>
      <c r="B550" s="41" t="s">
        <v>263</v>
      </c>
      <c r="C550" s="43" t="s">
        <v>16</v>
      </c>
      <c r="D550" s="25">
        <f t="shared" si="972"/>
        <v>980.392156862745</v>
      </c>
      <c r="E550" s="40">
        <v>306</v>
      </c>
      <c r="F550" s="41">
        <v>306</v>
      </c>
      <c r="G550" s="37">
        <v>0</v>
      </c>
      <c r="H550" s="27">
        <f t="shared" si="973"/>
        <v>0</v>
      </c>
      <c r="I550" s="27" t="str">
        <f t="shared" si="974"/>
        <v>0.00</v>
      </c>
      <c r="J550" s="27">
        <f t="shared" ref="J550" si="977">I550+H550</f>
        <v>0</v>
      </c>
      <c r="K550" s="42"/>
    </row>
    <row r="551" s="2" customFormat="1" ht="14.25" spans="1:11">
      <c r="A551" s="38">
        <v>44659</v>
      </c>
      <c r="B551" s="41" t="s">
        <v>281</v>
      </c>
      <c r="C551" s="43" t="s">
        <v>16</v>
      </c>
      <c r="D551" s="25">
        <f t="shared" si="972"/>
        <v>750</v>
      </c>
      <c r="E551" s="40">
        <v>400</v>
      </c>
      <c r="F551" s="41">
        <v>405.9</v>
      </c>
      <c r="G551" s="37">
        <v>0</v>
      </c>
      <c r="H551" s="27">
        <f t="shared" si="973"/>
        <v>4424.99999999998</v>
      </c>
      <c r="I551" s="27" t="str">
        <f t="shared" si="974"/>
        <v>0.00</v>
      </c>
      <c r="J551" s="27">
        <f t="shared" ref="J551" si="978">I551+H551</f>
        <v>4424.99999999998</v>
      </c>
      <c r="K551" s="42"/>
    </row>
    <row r="552" s="2" customFormat="1" ht="14.25" spans="1:11">
      <c r="A552" s="38">
        <v>44659</v>
      </c>
      <c r="B552" s="41" t="s">
        <v>164</v>
      </c>
      <c r="C552" s="43" t="s">
        <v>16</v>
      </c>
      <c r="D552" s="25">
        <f t="shared" ref="D552" si="979">300000/E552</f>
        <v>460.900291903518</v>
      </c>
      <c r="E552" s="40">
        <v>650.9</v>
      </c>
      <c r="F552" s="41">
        <v>668.9</v>
      </c>
      <c r="G552" s="37">
        <v>690.9</v>
      </c>
      <c r="H552" s="27">
        <f t="shared" ref="H552" si="980">IF(C552="BUY",(F552-E552)*D552,(E552-F552)*D552)</f>
        <v>8296.20525426333</v>
      </c>
      <c r="I552" s="27">
        <f t="shared" ref="I552" si="981">IF(G552=0,"0.00",IF(C552="BUY",(G552-F552)*D552,(F552-G552)*D552))</f>
        <v>10139.8064218774</v>
      </c>
      <c r="J552" s="27">
        <f t="shared" ref="J552" si="982">I552+H552</f>
        <v>18436.0116761407</v>
      </c>
      <c r="K552" s="42"/>
    </row>
    <row r="553" s="2" customFormat="1" ht="14.25" spans="1:11">
      <c r="A553" s="38">
        <v>44658</v>
      </c>
      <c r="B553" s="41" t="s">
        <v>164</v>
      </c>
      <c r="C553" s="43" t="s">
        <v>16</v>
      </c>
      <c r="D553" s="25">
        <f t="shared" ref="D553" si="983">300000/E553</f>
        <v>487.012987012987</v>
      </c>
      <c r="E553" s="40">
        <v>616</v>
      </c>
      <c r="F553" s="41">
        <v>616</v>
      </c>
      <c r="G553" s="37">
        <v>0</v>
      </c>
      <c r="H553" s="27">
        <f t="shared" ref="H553" si="984">IF(C553="BUY",(F553-E553)*D553,(E553-F553)*D553)</f>
        <v>0</v>
      </c>
      <c r="I553" s="27" t="str">
        <f t="shared" ref="I553" si="985">IF(G553=0,"0.00",IF(C553="BUY",(G553-F553)*D553,(F553-G553)*D553))</f>
        <v>0.00</v>
      </c>
      <c r="J553" s="27">
        <f t="shared" ref="J553" si="986">I553+H553</f>
        <v>0</v>
      </c>
      <c r="K553" s="42"/>
    </row>
    <row r="554" s="2" customFormat="1" ht="14.25" spans="1:11">
      <c r="A554" s="38">
        <v>44658</v>
      </c>
      <c r="B554" s="41" t="s">
        <v>282</v>
      </c>
      <c r="C554" s="43" t="s">
        <v>16</v>
      </c>
      <c r="D554" s="25">
        <f t="shared" ref="D554:D555" si="987">300000/E554</f>
        <v>813.228517213337</v>
      </c>
      <c r="E554" s="40">
        <v>368.9</v>
      </c>
      <c r="F554" s="41">
        <v>380.9</v>
      </c>
      <c r="G554" s="37">
        <v>0</v>
      </c>
      <c r="H554" s="27">
        <f t="shared" ref="H554" si="988">IF(C554="BUY",(F554-E554)*D554,(E554-F554)*D554)</f>
        <v>9758.74220656004</v>
      </c>
      <c r="I554" s="27" t="str">
        <f t="shared" ref="I554" si="989">IF(G554=0,"0.00",IF(C554="BUY",(G554-F554)*D554,(F554-G554)*D554))</f>
        <v>0.00</v>
      </c>
      <c r="J554" s="27">
        <f t="shared" ref="J554" si="990">I554+H554</f>
        <v>9758.74220656004</v>
      </c>
      <c r="K554" s="42"/>
    </row>
    <row r="555" s="2" customFormat="1" ht="14.25" spans="1:11">
      <c r="A555" s="38">
        <v>44655</v>
      </c>
      <c r="B555" s="41" t="s">
        <v>219</v>
      </c>
      <c r="C555" s="43" t="s">
        <v>16</v>
      </c>
      <c r="D555" s="25">
        <f t="shared" si="987"/>
        <v>392.721560413667</v>
      </c>
      <c r="E555" s="40">
        <v>763.9</v>
      </c>
      <c r="F555" s="41">
        <v>790.9</v>
      </c>
      <c r="G555" s="37">
        <v>0</v>
      </c>
      <c r="H555" s="27">
        <f t="shared" ref="H555" si="991">IF(C555="BUY",(F555-E555)*D555,(E555-F555)*D555)</f>
        <v>10603.482131169</v>
      </c>
      <c r="I555" s="27" t="str">
        <f t="shared" ref="I555" si="992">IF(G555=0,"0.00",IF(C555="BUY",(G555-F555)*D555,(F555-G555)*D555))</f>
        <v>0.00</v>
      </c>
      <c r="J555" s="27">
        <f t="shared" ref="J555" si="993">I555+H555</f>
        <v>10603.482131169</v>
      </c>
      <c r="K555" s="42"/>
    </row>
    <row r="556" s="2" customFormat="1" ht="14.25" spans="1:11">
      <c r="A556" s="38">
        <v>44652</v>
      </c>
      <c r="B556" s="41" t="s">
        <v>281</v>
      </c>
      <c r="C556" s="43" t="s">
        <v>16</v>
      </c>
      <c r="D556" s="25">
        <f t="shared" ref="D556" si="994">300000/E556</f>
        <v>797.872340425532</v>
      </c>
      <c r="E556" s="40">
        <v>376</v>
      </c>
      <c r="F556" s="41">
        <v>371</v>
      </c>
      <c r="G556" s="37">
        <v>0</v>
      </c>
      <c r="H556" s="27">
        <f t="shared" ref="H556" si="995">IF(C556="BUY",(F556-E556)*D556,(E556-F556)*D556)</f>
        <v>-3989.36170212766</v>
      </c>
      <c r="I556" s="27" t="str">
        <f t="shared" ref="I556" si="996">IF(G556=0,"0.00",IF(C556="BUY",(G556-F556)*D556,(F556-G556)*D556))</f>
        <v>0.00</v>
      </c>
      <c r="J556" s="27">
        <f t="shared" ref="J556" si="997">I556+H556</f>
        <v>-3989.36170212766</v>
      </c>
      <c r="K556" s="42"/>
    </row>
    <row r="557" s="2" customFormat="1" ht="14.25" spans="1:11">
      <c r="A557" s="38">
        <v>44651</v>
      </c>
      <c r="B557" s="41" t="s">
        <v>283</v>
      </c>
      <c r="C557" s="43" t="s">
        <v>16</v>
      </c>
      <c r="D557" s="25">
        <f t="shared" ref="D557" si="998">300000/E557</f>
        <v>390.167772142021</v>
      </c>
      <c r="E557" s="40">
        <v>768.9</v>
      </c>
      <c r="F557" s="41">
        <v>750.9</v>
      </c>
      <c r="G557" s="37">
        <v>0</v>
      </c>
      <c r="H557" s="27">
        <f t="shared" ref="H557" si="999">IF(C557="BUY",(F557-E557)*D557,(E557-F557)*D557)</f>
        <v>-7023.01989855638</v>
      </c>
      <c r="I557" s="27" t="str">
        <f t="shared" ref="I557" si="1000">IF(G557=0,"0.00",IF(C557="BUY",(G557-F557)*D557,(F557-G557)*D557))</f>
        <v>0.00</v>
      </c>
      <c r="J557" s="27">
        <f t="shared" ref="J557" si="1001">I557+H557</f>
        <v>-7023.01989855638</v>
      </c>
      <c r="K557" s="42"/>
    </row>
    <row r="558" s="2" customFormat="1" ht="14.25" spans="1:11">
      <c r="A558" s="38">
        <v>44650</v>
      </c>
      <c r="B558" s="41" t="s">
        <v>194</v>
      </c>
      <c r="C558" s="43" t="s">
        <v>16</v>
      </c>
      <c r="D558" s="25">
        <f t="shared" ref="D558" si="1002">300000/E558</f>
        <v>591.83270862103</v>
      </c>
      <c r="E558" s="40">
        <v>506.9</v>
      </c>
      <c r="F558" s="41">
        <v>493</v>
      </c>
      <c r="G558" s="37">
        <v>0</v>
      </c>
      <c r="H558" s="27">
        <f t="shared" ref="H558" si="1003">IF(C558="BUY",(F558-E558)*D558,(E558-F558)*D558)</f>
        <v>-8226.4746498323</v>
      </c>
      <c r="I558" s="27" t="str">
        <f t="shared" ref="I558" si="1004">IF(G558=0,"0.00",IF(C558="BUY",(G558-F558)*D558,(F558-G558)*D558))</f>
        <v>0.00</v>
      </c>
      <c r="J558" s="27">
        <f t="shared" ref="J558" si="1005">I558+H558</f>
        <v>-8226.4746498323</v>
      </c>
      <c r="K558" s="42"/>
    </row>
    <row r="559" spans="1:10">
      <c r="A559" s="38">
        <v>44649</v>
      </c>
      <c r="B559" s="41" t="s">
        <v>284</v>
      </c>
      <c r="C559" s="43" t="s">
        <v>16</v>
      </c>
      <c r="D559" s="25">
        <v>0</v>
      </c>
      <c r="E559" s="40">
        <v>0</v>
      </c>
      <c r="F559" s="41">
        <v>0</v>
      </c>
      <c r="G559" s="37">
        <v>0</v>
      </c>
      <c r="H559" s="27">
        <f t="shared" ref="H559" si="1006">IF(C559="BUY",(F559-E559)*D559,(E559-F559)*D559)</f>
        <v>0</v>
      </c>
      <c r="I559" s="27" t="str">
        <f t="shared" ref="I559" si="1007">IF(G559=0,"0.00",IF(C559="BUY",(G559-F559)*D559,(F559-G559)*D559))</f>
        <v>0.00</v>
      </c>
      <c r="J559" s="27">
        <f t="shared" ref="J559" si="1008">I559+H559</f>
        <v>0</v>
      </c>
    </row>
    <row r="560" spans="1:10">
      <c r="A560" s="38">
        <v>44648</v>
      </c>
      <c r="B560" s="41" t="s">
        <v>285</v>
      </c>
      <c r="C560" s="43" t="s">
        <v>16</v>
      </c>
      <c r="D560" s="25">
        <f t="shared" ref="D560" si="1009">300000/E560</f>
        <v>34.7785763969395</v>
      </c>
      <c r="E560" s="40">
        <v>8626</v>
      </c>
      <c r="F560" s="41">
        <v>9000</v>
      </c>
      <c r="G560" s="37">
        <v>0</v>
      </c>
      <c r="H560" s="27">
        <f t="shared" ref="H560" si="1010">IF(C560="BUY",(F560-E560)*D560,(E560-F560)*D560)</f>
        <v>13007.1875724554</v>
      </c>
      <c r="I560" s="27" t="str">
        <f t="shared" ref="I560" si="1011">IF(G560=0,"0.00",IF(C560="BUY",(G560-F560)*D560,(F560-G560)*D560))</f>
        <v>0.00</v>
      </c>
      <c r="J560" s="27">
        <f t="shared" ref="J560" si="1012">I560+H560</f>
        <v>13007.1875724554</v>
      </c>
    </row>
    <row r="561" spans="1:10">
      <c r="A561" s="38">
        <v>44642</v>
      </c>
      <c r="B561" s="41" t="s">
        <v>286</v>
      </c>
      <c r="C561" s="43" t="s">
        <v>16</v>
      </c>
      <c r="D561" s="25">
        <f t="shared" ref="D561:D563" si="1013">300000/E561</f>
        <v>777.403472402177</v>
      </c>
      <c r="E561" s="40">
        <v>385.9</v>
      </c>
      <c r="F561" s="41">
        <v>373.9</v>
      </c>
      <c r="G561" s="37">
        <v>0</v>
      </c>
      <c r="H561" s="27">
        <f t="shared" ref="H561" si="1014">IF(C561="BUY",(F561-E561)*D561,(E561-F561)*D561)</f>
        <v>-9328.84166882612</v>
      </c>
      <c r="I561" s="27" t="str">
        <f t="shared" ref="I561" si="1015">IF(G561=0,"0.00",IF(C561="BUY",(G561-F561)*D561,(F561-G561)*D561))</f>
        <v>0.00</v>
      </c>
      <c r="J561" s="27">
        <f t="shared" ref="J561" si="1016">I561+H561</f>
        <v>-9328.84166882612</v>
      </c>
    </row>
    <row r="562" spans="1:10">
      <c r="A562" s="38">
        <v>44637</v>
      </c>
      <c r="B562" s="41" t="s">
        <v>287</v>
      </c>
      <c r="C562" s="43" t="s">
        <v>16</v>
      </c>
      <c r="D562" s="25">
        <v>0</v>
      </c>
      <c r="E562" s="40">
        <v>0</v>
      </c>
      <c r="F562" s="41">
        <v>0</v>
      </c>
      <c r="G562" s="37">
        <v>0</v>
      </c>
      <c r="H562" s="27">
        <v>0</v>
      </c>
      <c r="I562" s="27" t="str">
        <f t="shared" ref="I562" si="1017">IF(G562=0,"0.00",IF(C562="BUY",(G562-F562)*D562,(F562-G562)*D562))</f>
        <v>0.00</v>
      </c>
      <c r="J562" s="27">
        <f t="shared" ref="J562" si="1018">I562+H562</f>
        <v>0</v>
      </c>
    </row>
    <row r="563" spans="1:10">
      <c r="A563" s="38">
        <v>44636</v>
      </c>
      <c r="B563" s="41" t="s">
        <v>288</v>
      </c>
      <c r="C563" s="43" t="s">
        <v>16</v>
      </c>
      <c r="D563" s="25">
        <f t="shared" si="1013"/>
        <v>404.912943717101</v>
      </c>
      <c r="E563" s="40">
        <v>740.9</v>
      </c>
      <c r="F563" s="41">
        <v>790</v>
      </c>
      <c r="G563" s="37">
        <v>0</v>
      </c>
      <c r="H563" s="27">
        <f t="shared" ref="H563" si="1019">IF(C563="BUY",(F563-E563)*D563,(E563-F563)*D563)</f>
        <v>19881.2255365097</v>
      </c>
      <c r="I563" s="27" t="str">
        <f t="shared" ref="I563" si="1020">IF(G563=0,"0.00",IF(C563="BUY",(G563-F563)*D563,(F563-G563)*D563))</f>
        <v>0.00</v>
      </c>
      <c r="J563" s="27">
        <f t="shared" ref="J563" si="1021">I563+H563</f>
        <v>19881.2255365097</v>
      </c>
    </row>
    <row r="564" s="2" customFormat="1" ht="14.25" spans="1:11">
      <c r="A564" s="38">
        <v>44634</v>
      </c>
      <c r="B564" s="41" t="s">
        <v>289</v>
      </c>
      <c r="C564" s="43" t="s">
        <v>16</v>
      </c>
      <c r="D564" s="25">
        <f t="shared" ref="D564" si="1022">300000/E564</f>
        <v>588.350656991567</v>
      </c>
      <c r="E564" s="40">
        <v>509.9</v>
      </c>
      <c r="F564" s="41">
        <v>500</v>
      </c>
      <c r="G564" s="37">
        <v>0</v>
      </c>
      <c r="H564" s="27">
        <f t="shared" ref="H564" si="1023">IF(C564="BUY",(F564-E564)*D564,(E564-F564)*D564)</f>
        <v>-5824.6715042165</v>
      </c>
      <c r="I564" s="27" t="str">
        <f t="shared" ref="I564" si="1024">IF(G564=0,"0.00",IF(C564="BUY",(G564-F564)*D564,(F564-G564)*D564))</f>
        <v>0.00</v>
      </c>
      <c r="J564" s="27">
        <f t="shared" ref="J564" si="1025">I564+H564</f>
        <v>-5824.6715042165</v>
      </c>
      <c r="K564" s="42"/>
    </row>
    <row r="565" s="2" customFormat="1" ht="14.25" spans="1:11">
      <c r="A565" s="38">
        <v>44631</v>
      </c>
      <c r="B565" s="41" t="s">
        <v>251</v>
      </c>
      <c r="C565" s="43" t="s">
        <v>16</v>
      </c>
      <c r="D565" s="25">
        <f t="shared" ref="D565" si="1026">300000/E565</f>
        <v>1339.88387673068</v>
      </c>
      <c r="E565" s="40">
        <v>223.9</v>
      </c>
      <c r="F565" s="41">
        <v>228.9</v>
      </c>
      <c r="G565" s="37">
        <v>236.9</v>
      </c>
      <c r="H565" s="27">
        <f t="shared" ref="H565" si="1027">IF(C565="BUY",(F565-E565)*D565,(E565-F565)*D565)</f>
        <v>6699.41938365342</v>
      </c>
      <c r="I565" s="27">
        <f t="shared" ref="I565" si="1028">IF(G565=0,"0.00",IF(C565="BUY",(G565-F565)*D565,(F565-G565)*D565))</f>
        <v>10719.0710138455</v>
      </c>
      <c r="J565" s="27">
        <f t="shared" ref="J565" si="1029">I565+H565</f>
        <v>17418.4903974989</v>
      </c>
      <c r="K565" s="42"/>
    </row>
    <row r="566" s="2" customFormat="1" ht="14.25" spans="1:11">
      <c r="A566" s="38">
        <v>44630</v>
      </c>
      <c r="B566" s="41" t="s">
        <v>290</v>
      </c>
      <c r="C566" s="43" t="s">
        <v>16</v>
      </c>
      <c r="D566" s="25">
        <f t="shared" ref="D566" si="1030">300000/E566</f>
        <v>748.129675810474</v>
      </c>
      <c r="E566" s="40">
        <v>401</v>
      </c>
      <c r="F566" s="41">
        <v>390.15</v>
      </c>
      <c r="G566" s="37">
        <v>0</v>
      </c>
      <c r="H566" s="27">
        <f t="shared" ref="H566" si="1031">IF(C566="BUY",(F566-E566)*D566,(E566-F566)*D566)</f>
        <v>-8117.20698254366</v>
      </c>
      <c r="I566" s="27" t="str">
        <f t="shared" ref="I566" si="1032">IF(G566=0,"0.00",IF(C566="BUY",(G566-F566)*D566,(F566-G566)*D566))</f>
        <v>0.00</v>
      </c>
      <c r="J566" s="27">
        <f t="shared" ref="J566" si="1033">I566+H566</f>
        <v>-8117.20698254366</v>
      </c>
      <c r="K566" s="42"/>
    </row>
    <row r="567" s="2" customFormat="1" ht="14.25" spans="1:11">
      <c r="A567" s="38">
        <v>44630</v>
      </c>
      <c r="B567" s="41" t="s">
        <v>291</v>
      </c>
      <c r="C567" s="43" t="s">
        <v>16</v>
      </c>
      <c r="D567" s="25">
        <f t="shared" ref="D567" si="1034">300000/E567</f>
        <v>721.327242125511</v>
      </c>
      <c r="E567" s="40">
        <v>415.9</v>
      </c>
      <c r="F567" s="41">
        <v>433.9</v>
      </c>
      <c r="G567" s="37">
        <v>0</v>
      </c>
      <c r="H567" s="27">
        <f t="shared" ref="H567" si="1035">IF(C567="BUY",(F567-E567)*D567,(E567-F567)*D567)</f>
        <v>12983.8903582592</v>
      </c>
      <c r="I567" s="27" t="str">
        <f t="shared" ref="I567" si="1036">IF(G567=0,"0.00",IF(C567="BUY",(G567-F567)*D567,(F567-G567)*D567))</f>
        <v>0.00</v>
      </c>
      <c r="J567" s="27">
        <f t="shared" ref="J567" si="1037">I567+H567</f>
        <v>12983.8903582592</v>
      </c>
      <c r="K567" s="42"/>
    </row>
    <row r="568" spans="1:10">
      <c r="A568" s="38">
        <v>44628</v>
      </c>
      <c r="B568" s="41" t="s">
        <v>251</v>
      </c>
      <c r="C568" s="43" t="s">
        <v>16</v>
      </c>
      <c r="D568" s="25">
        <f t="shared" ref="D568" si="1038">300000/E568</f>
        <v>1388.88888888889</v>
      </c>
      <c r="E568" s="40">
        <v>216</v>
      </c>
      <c r="F568" s="41">
        <v>219</v>
      </c>
      <c r="G568" s="37">
        <v>0</v>
      </c>
      <c r="H568" s="27">
        <f t="shared" ref="H568" si="1039">IF(C568="BUY",(F568-E568)*D568,(E568-F568)*D568)</f>
        <v>4166.66666666667</v>
      </c>
      <c r="I568" s="27" t="str">
        <f t="shared" ref="I568" si="1040">IF(G568=0,"0.00",IF(C568="BUY",(G568-F568)*D568,(F568-G568)*D568))</f>
        <v>0.00</v>
      </c>
      <c r="J568" s="27">
        <f t="shared" ref="J568" si="1041">I568+H568</f>
        <v>4166.66666666667</v>
      </c>
    </row>
    <row r="569" spans="1:10">
      <c r="A569" s="38">
        <v>44623</v>
      </c>
      <c r="B569" s="41" t="s">
        <v>292</v>
      </c>
      <c r="C569" s="43" t="s">
        <v>16</v>
      </c>
      <c r="D569" s="25">
        <f t="shared" ref="D569" si="1042">300000/E569</f>
        <v>2496.87890137328</v>
      </c>
      <c r="E569" s="40">
        <v>120.15</v>
      </c>
      <c r="F569" s="41">
        <v>125.9</v>
      </c>
      <c r="G569" s="37">
        <v>0</v>
      </c>
      <c r="H569" s="27">
        <f t="shared" ref="H569" si="1043">IF(C569="BUY",(F569-E569)*D569,(E569-F569)*D569)</f>
        <v>14357.0536828964</v>
      </c>
      <c r="I569" s="27" t="str">
        <f t="shared" ref="I569" si="1044">IF(G569=0,"0.00",IF(C569="BUY",(G569-F569)*D569,(F569-G569)*D569))</f>
        <v>0.00</v>
      </c>
      <c r="J569" s="27">
        <f t="shared" ref="J569" si="1045">I569+H569</f>
        <v>14357.0536828964</v>
      </c>
    </row>
    <row r="570" spans="1:10">
      <c r="A570" s="38">
        <v>44623</v>
      </c>
      <c r="B570" s="41" t="s">
        <v>293</v>
      </c>
      <c r="C570" s="43" t="s">
        <v>16</v>
      </c>
      <c r="D570" s="25">
        <v>0</v>
      </c>
      <c r="E570" s="40">
        <v>0</v>
      </c>
      <c r="F570" s="41">
        <v>0</v>
      </c>
      <c r="G570" s="37">
        <v>0</v>
      </c>
      <c r="H570" s="27">
        <v>0</v>
      </c>
      <c r="I570" s="27" t="str">
        <f t="shared" ref="I570" si="1046">IF(G570=0,"0.00",IF(C570="BUY",(G570-F570)*D570,(F570-G570)*D570))</f>
        <v>0.00</v>
      </c>
      <c r="J570" s="27">
        <f t="shared" ref="J570" si="1047">I570+H570</f>
        <v>0</v>
      </c>
    </row>
    <row r="571" s="2" customFormat="1" ht="14.25" spans="1:11">
      <c r="A571" s="38">
        <v>44617</v>
      </c>
      <c r="B571" s="41" t="s">
        <v>294</v>
      </c>
      <c r="C571" s="43" t="s">
        <v>16</v>
      </c>
      <c r="D571" s="25">
        <f t="shared" ref="D571" si="1048">300000/E571</f>
        <v>224.56770716371</v>
      </c>
      <c r="E571" s="40">
        <v>1335.9</v>
      </c>
      <c r="F571" s="41">
        <v>1368.9</v>
      </c>
      <c r="G571" s="37">
        <v>0</v>
      </c>
      <c r="H571" s="27">
        <f t="shared" ref="H571" si="1049">IF(C571="BUY",(F571-E571)*D571,(E571-F571)*D571)</f>
        <v>7410.73433640243</v>
      </c>
      <c r="I571" s="27" t="str">
        <f t="shared" ref="I571" si="1050">IF(G571=0,"0.00",IF(C571="BUY",(G571-F571)*D571,(F571-G571)*D571))</f>
        <v>0.00</v>
      </c>
      <c r="J571" s="27">
        <f t="shared" ref="J571:J576" si="1051">I571+H571</f>
        <v>7410.73433640243</v>
      </c>
      <c r="K571" s="42"/>
    </row>
    <row r="572" s="2" customFormat="1" ht="14.25" spans="1:11">
      <c r="A572" s="38">
        <v>44614</v>
      </c>
      <c r="B572" s="41" t="s">
        <v>295</v>
      </c>
      <c r="C572" s="43" t="s">
        <v>16</v>
      </c>
      <c r="D572" s="25">
        <f t="shared" ref="D572" si="1052">300000/E572</f>
        <v>595.356221472514</v>
      </c>
      <c r="E572" s="40">
        <v>503.9</v>
      </c>
      <c r="F572" s="41">
        <v>518.9</v>
      </c>
      <c r="G572" s="37">
        <v>0</v>
      </c>
      <c r="H572" s="27">
        <f t="shared" ref="H572" si="1053">IF(C572="BUY",(F572-E572)*D572,(E572-F572)*D572)</f>
        <v>8930.34332208772</v>
      </c>
      <c r="I572" s="27" t="str">
        <f t="shared" ref="I572" si="1054">IF(G572=0,"0.00",IF(C572="BUY",(G572-F572)*D572,(F572-G572)*D572))</f>
        <v>0.00</v>
      </c>
      <c r="J572" s="27">
        <f t="shared" si="1051"/>
        <v>8930.34332208772</v>
      </c>
      <c r="K572" s="42"/>
    </row>
    <row r="573" s="2" customFormat="1" ht="14.25" spans="1:11">
      <c r="A573" s="38">
        <v>44613</v>
      </c>
      <c r="B573" s="41" t="s">
        <v>296</v>
      </c>
      <c r="C573" s="43" t="s">
        <v>16</v>
      </c>
      <c r="D573" s="25">
        <f t="shared" ref="D573" si="1055">300000/E573</f>
        <v>753.768844221105</v>
      </c>
      <c r="E573" s="40">
        <v>398</v>
      </c>
      <c r="F573" s="41">
        <v>385.9</v>
      </c>
      <c r="G573" s="37">
        <v>0</v>
      </c>
      <c r="H573" s="27">
        <f t="shared" ref="H573" si="1056">IF(C573="BUY",(F573-E573)*D573,(E573-F573)*D573)</f>
        <v>-9120.60301507539</v>
      </c>
      <c r="I573" s="27">
        <v>0</v>
      </c>
      <c r="J573" s="27">
        <f t="shared" si="1051"/>
        <v>-9120.60301507539</v>
      </c>
      <c r="K573" s="42"/>
    </row>
    <row r="574" s="2" customFormat="1" ht="14.25" spans="1:11">
      <c r="A574" s="38">
        <v>44609</v>
      </c>
      <c r="B574" s="41" t="s">
        <v>297</v>
      </c>
      <c r="C574" s="43" t="s">
        <v>16</v>
      </c>
      <c r="D574" s="25">
        <f t="shared" ref="D574" si="1057">300000/E574</f>
        <v>1752.84837861525</v>
      </c>
      <c r="E574" s="40">
        <v>171.15</v>
      </c>
      <c r="F574" s="41">
        <v>180</v>
      </c>
      <c r="G574" s="37">
        <v>190.9</v>
      </c>
      <c r="H574" s="27">
        <f t="shared" ref="H574" si="1058">IF(C574="BUY",(F574-E574)*D574,(E574-F574)*D574)</f>
        <v>15512.7081507449</v>
      </c>
      <c r="I574" s="27">
        <f t="shared" ref="I574" si="1059">IF(G574=0,"0.00",IF(C574="BUY",(G574-F574)*D574,(F574-G574)*D574))</f>
        <v>19106.0473269062</v>
      </c>
      <c r="J574" s="27">
        <f t="shared" si="1051"/>
        <v>34618.7554776512</v>
      </c>
      <c r="K574" s="42"/>
    </row>
    <row r="575" s="2" customFormat="1" ht="14.25" spans="1:11">
      <c r="A575" s="38">
        <v>44607</v>
      </c>
      <c r="B575" s="41" t="s">
        <v>298</v>
      </c>
      <c r="C575" s="43" t="s">
        <v>16</v>
      </c>
      <c r="D575" s="25">
        <f t="shared" ref="D575" si="1060">300000/E575</f>
        <v>1383.12586445367</v>
      </c>
      <c r="E575" s="40">
        <v>216.9</v>
      </c>
      <c r="F575" s="41">
        <v>233.9</v>
      </c>
      <c r="G575" s="37">
        <v>0</v>
      </c>
      <c r="H575" s="27">
        <f t="shared" ref="H575" si="1061">IF(C575="BUY",(F575-E575)*D575,(E575-F575)*D575)</f>
        <v>23513.1396957123</v>
      </c>
      <c r="I575" s="27" t="str">
        <f t="shared" ref="I575" si="1062">IF(G575=0,"0.00",IF(C575="BUY",(G575-F575)*D575,(F575-G575)*D575))</f>
        <v>0.00</v>
      </c>
      <c r="J575" s="27">
        <f t="shared" si="1051"/>
        <v>23513.1396957123</v>
      </c>
      <c r="K575" s="42"/>
    </row>
    <row r="576" s="2" customFormat="1" ht="14.25" spans="1:11">
      <c r="A576" s="38">
        <v>44606</v>
      </c>
      <c r="B576" s="41" t="s">
        <v>194</v>
      </c>
      <c r="C576" s="43" t="s">
        <v>16</v>
      </c>
      <c r="D576" s="25">
        <f t="shared" ref="D576" si="1063">300000/E576</f>
        <v>781.453503516541</v>
      </c>
      <c r="E576" s="40">
        <v>383.9</v>
      </c>
      <c r="F576" s="41">
        <v>395</v>
      </c>
      <c r="G576" s="37">
        <v>0</v>
      </c>
      <c r="H576" s="27">
        <f t="shared" ref="H576" si="1064">IF(C576="BUY",(F576-E576)*D576,(E576-F576)*D576)</f>
        <v>8674.13388903362</v>
      </c>
      <c r="I576" s="27" t="str">
        <f t="shared" ref="I576" si="1065">IF(G576=0,"0.00",IF(C576="BUY",(G576-F576)*D576,(F576-G576)*D576))</f>
        <v>0.00</v>
      </c>
      <c r="J576" s="27">
        <f t="shared" si="1051"/>
        <v>8674.13388903362</v>
      </c>
      <c r="K576" s="42"/>
    </row>
    <row r="577" s="2" customFormat="1" ht="14.25" spans="1:11">
      <c r="A577" s="38">
        <v>44603</v>
      </c>
      <c r="B577" s="41" t="s">
        <v>194</v>
      </c>
      <c r="C577" s="43" t="s">
        <v>16</v>
      </c>
      <c r="D577" s="25">
        <f t="shared" ref="D577:D583" si="1066">300000/E577</f>
        <v>722.89156626506</v>
      </c>
      <c r="E577" s="40">
        <v>415</v>
      </c>
      <c r="F577" s="41">
        <v>405</v>
      </c>
      <c r="G577" s="37">
        <v>0</v>
      </c>
      <c r="H577" s="27">
        <f t="shared" ref="H577" si="1067">IF(C577="BUY",(F577-E577)*D577,(E577-F577)*D577)</f>
        <v>-7228.9156626506</v>
      </c>
      <c r="I577" s="27" t="str">
        <f t="shared" ref="I577" si="1068">IF(G577=0,"0.00",IF(C577="BUY",(G577-F577)*D577,(F577-G577)*D577))</f>
        <v>0.00</v>
      </c>
      <c r="J577" s="27">
        <f t="shared" ref="J577:J640" si="1069">I577+H577</f>
        <v>-7228.9156626506</v>
      </c>
      <c r="K577" s="42"/>
    </row>
    <row r="578" s="2" customFormat="1" ht="14.25" spans="1:11">
      <c r="A578" s="38">
        <v>44602</v>
      </c>
      <c r="B578" s="41" t="s">
        <v>194</v>
      </c>
      <c r="C578" s="43" t="s">
        <v>16</v>
      </c>
      <c r="D578" s="25">
        <f t="shared" si="1066"/>
        <v>811.0300081103</v>
      </c>
      <c r="E578" s="40">
        <v>369.9</v>
      </c>
      <c r="F578" s="41">
        <v>383</v>
      </c>
      <c r="G578" s="37">
        <v>0</v>
      </c>
      <c r="H578" s="27">
        <f t="shared" ref="H578" si="1070">IF(C578="BUY",(F578-E578)*D578,(E578-F578)*D578)</f>
        <v>10624.493106245</v>
      </c>
      <c r="I578" s="27" t="str">
        <f t="shared" ref="I578" si="1071">IF(G578=0,"0.00",IF(C578="BUY",(G578-F578)*D578,(F578-G578)*D578))</f>
        <v>0.00</v>
      </c>
      <c r="J578" s="27">
        <f t="shared" si="1069"/>
        <v>10624.493106245</v>
      </c>
      <c r="K578" s="42"/>
    </row>
    <row r="579" s="2" customFormat="1" ht="14.25" spans="1:11">
      <c r="A579" s="38">
        <v>44601</v>
      </c>
      <c r="B579" s="41" t="s">
        <v>299</v>
      </c>
      <c r="C579" s="43" t="s">
        <v>16</v>
      </c>
      <c r="D579" s="25">
        <f t="shared" si="1066"/>
        <v>4285.71428571429</v>
      </c>
      <c r="E579" s="40">
        <v>70</v>
      </c>
      <c r="F579" s="41">
        <v>68</v>
      </c>
      <c r="G579" s="37">
        <v>0</v>
      </c>
      <c r="H579" s="27">
        <f t="shared" ref="H579" si="1072">IF(C579="BUY",(F579-E579)*D579,(E579-F579)*D579)</f>
        <v>-8571.42857142857</v>
      </c>
      <c r="I579" s="27" t="str">
        <f t="shared" ref="I579:I583" si="1073">IF(G579=0,"0.00",IF(C579="BUY",(G579-F579)*D579,(F579-G579)*D579))</f>
        <v>0.00</v>
      </c>
      <c r="J579" s="27">
        <f t="shared" si="1069"/>
        <v>-8571.42857142857</v>
      </c>
      <c r="K579" s="42"/>
    </row>
    <row r="580" s="2" customFormat="1" ht="14.25" spans="1:11">
      <c r="A580" s="38">
        <v>44600</v>
      </c>
      <c r="B580" s="41" t="s">
        <v>51</v>
      </c>
      <c r="C580" s="43" t="s">
        <v>16</v>
      </c>
      <c r="D580" s="25">
        <f t="shared" si="1066"/>
        <v>508.474576271186</v>
      </c>
      <c r="E580" s="40">
        <v>590</v>
      </c>
      <c r="F580" s="41">
        <v>599</v>
      </c>
      <c r="G580" s="37">
        <v>0</v>
      </c>
      <c r="H580" s="27">
        <f t="shared" ref="H580" si="1074">IF(C580="BUY",(F580-E580)*D580,(E580-F580)*D580)</f>
        <v>4576.27118644068</v>
      </c>
      <c r="I580" s="27" t="str">
        <f t="shared" si="1073"/>
        <v>0.00</v>
      </c>
      <c r="J580" s="27">
        <f t="shared" si="1069"/>
        <v>4576.27118644068</v>
      </c>
      <c r="K580" s="42"/>
    </row>
    <row r="581" s="2" customFormat="1" ht="14.25" spans="1:11">
      <c r="A581" s="38">
        <v>44599</v>
      </c>
      <c r="B581" s="41" t="s">
        <v>51</v>
      </c>
      <c r="C581" s="43" t="s">
        <v>16</v>
      </c>
      <c r="D581" s="25">
        <f t="shared" si="1066"/>
        <v>551.470588235294</v>
      </c>
      <c r="E581" s="40">
        <v>544</v>
      </c>
      <c r="F581" s="41">
        <v>563</v>
      </c>
      <c r="G581" s="37">
        <v>583.9</v>
      </c>
      <c r="H581" s="27">
        <f t="shared" ref="H581" si="1075">IF(C581="BUY",(F581-E581)*D581,(E581-F581)*D581)</f>
        <v>10477.9411764706</v>
      </c>
      <c r="I581" s="27">
        <f t="shared" si="1073"/>
        <v>11525.7352941176</v>
      </c>
      <c r="J581" s="27">
        <f t="shared" si="1069"/>
        <v>22003.6764705882</v>
      </c>
      <c r="K581" s="42"/>
    </row>
    <row r="582" s="2" customFormat="1" ht="14.25" spans="1:11">
      <c r="A582" s="38">
        <v>44596</v>
      </c>
      <c r="B582" s="41" t="s">
        <v>300</v>
      </c>
      <c r="C582" s="43" t="s">
        <v>16</v>
      </c>
      <c r="D582" s="25">
        <f t="shared" si="1066"/>
        <v>589.506779327962</v>
      </c>
      <c r="E582" s="40">
        <v>508.9</v>
      </c>
      <c r="F582" s="41">
        <v>530</v>
      </c>
      <c r="G582" s="37">
        <v>565.05</v>
      </c>
      <c r="H582" s="27">
        <f t="shared" ref="H582" si="1076">IF(C582="BUY",(F582-E582)*D582,(E582-F582)*D582)</f>
        <v>12438.59304382</v>
      </c>
      <c r="I582" s="27">
        <f t="shared" si="1073"/>
        <v>20662.212615445</v>
      </c>
      <c r="J582" s="27">
        <f t="shared" si="1069"/>
        <v>33100.8056592651</v>
      </c>
      <c r="K582" s="42"/>
    </row>
    <row r="583" s="2" customFormat="1" ht="14.25" spans="1:11">
      <c r="A583" s="38">
        <v>44594</v>
      </c>
      <c r="B583" s="41" t="s">
        <v>301</v>
      </c>
      <c r="C583" s="43" t="s">
        <v>16</v>
      </c>
      <c r="D583" s="25">
        <f t="shared" si="1066"/>
        <v>811.0300081103</v>
      </c>
      <c r="E583" s="40">
        <v>369.9</v>
      </c>
      <c r="F583" s="41">
        <v>383.9</v>
      </c>
      <c r="G583" s="37">
        <v>401.95</v>
      </c>
      <c r="H583" s="27">
        <f t="shared" ref="H583" si="1077">IF(C583="BUY",(F583-E583)*D583,(E583-F583)*D583)</f>
        <v>11354.4201135442</v>
      </c>
      <c r="I583" s="27">
        <f t="shared" si="1073"/>
        <v>14639.0916463909</v>
      </c>
      <c r="J583" s="27">
        <f t="shared" si="1069"/>
        <v>25993.5117599351</v>
      </c>
      <c r="K583" s="42"/>
    </row>
    <row r="584" s="2" customFormat="1" ht="14.25" spans="1:11">
      <c r="A584" s="38">
        <v>44593</v>
      </c>
      <c r="B584" s="41" t="s">
        <v>78</v>
      </c>
      <c r="C584" s="43" t="s">
        <v>16</v>
      </c>
      <c r="D584" s="25">
        <f t="shared" ref="D584:D587" si="1078">300000/E584</f>
        <v>97.9431929480901</v>
      </c>
      <c r="E584" s="40">
        <v>3063</v>
      </c>
      <c r="F584" s="41">
        <v>3099</v>
      </c>
      <c r="G584" s="37">
        <v>0</v>
      </c>
      <c r="H584" s="27">
        <f t="shared" ref="H584" si="1079">IF(C584="BUY",(F584-E584)*D584,(E584-F584)*D584)</f>
        <v>3525.95494613124</v>
      </c>
      <c r="I584" s="27">
        <v>0</v>
      </c>
      <c r="J584" s="27">
        <f t="shared" si="1069"/>
        <v>3525.95494613124</v>
      </c>
      <c r="K584" s="42"/>
    </row>
    <row r="585" s="2" customFormat="1" ht="14.25" spans="1:11">
      <c r="A585" s="38">
        <v>44589</v>
      </c>
      <c r="B585" s="41" t="s">
        <v>302</v>
      </c>
      <c r="C585" s="43" t="s">
        <v>16</v>
      </c>
      <c r="D585" s="25">
        <f t="shared" si="1078"/>
        <v>360.165676211057</v>
      </c>
      <c r="E585" s="40">
        <v>832.95</v>
      </c>
      <c r="F585" s="41">
        <v>795</v>
      </c>
      <c r="G585" s="37">
        <v>0</v>
      </c>
      <c r="H585" s="27">
        <f t="shared" ref="H585" si="1080">IF(C585="BUY",(F585-E585)*D585,(E585-F585)*D585)</f>
        <v>-13668.2874122096</v>
      </c>
      <c r="I585" s="27" t="str">
        <f t="shared" ref="I585" si="1081">IF(G585=0,"0.00",IF(C585="BUY",(G585-F585)*D585,(F585-G585)*D585))</f>
        <v>0.00</v>
      </c>
      <c r="J585" s="27">
        <f t="shared" si="1069"/>
        <v>-13668.2874122096</v>
      </c>
      <c r="K585" s="42"/>
    </row>
    <row r="586" s="2" customFormat="1" ht="14.25" spans="1:11">
      <c r="A586" s="38">
        <v>44588</v>
      </c>
      <c r="B586" s="41" t="s">
        <v>251</v>
      </c>
      <c r="C586" s="43" t="s">
        <v>16</v>
      </c>
      <c r="D586" s="25">
        <f t="shared" si="1078"/>
        <v>1429.2520247737</v>
      </c>
      <c r="E586" s="40">
        <v>209.9</v>
      </c>
      <c r="F586" s="41">
        <v>218.9</v>
      </c>
      <c r="G586" s="37">
        <v>0</v>
      </c>
      <c r="H586" s="27">
        <f t="shared" ref="H586" si="1082">IF(C586="BUY",(F586-E586)*D586,(E586-F586)*D586)</f>
        <v>12863.2682229633</v>
      </c>
      <c r="I586" s="27" t="str">
        <f t="shared" ref="I586" si="1083">IF(G586=0,"0.00",IF(C586="BUY",(G586-F586)*D586,(F586-G586)*D586))</f>
        <v>0.00</v>
      </c>
      <c r="J586" s="27">
        <f t="shared" si="1069"/>
        <v>12863.2682229633</v>
      </c>
      <c r="K586" s="42"/>
    </row>
    <row r="587" s="2" customFormat="1" ht="14.25" spans="1:11">
      <c r="A587" s="38">
        <v>44586</v>
      </c>
      <c r="B587" s="41" t="s">
        <v>138</v>
      </c>
      <c r="C587" s="43" t="s">
        <v>16</v>
      </c>
      <c r="D587" s="25">
        <f t="shared" si="1078"/>
        <v>616.079679638567</v>
      </c>
      <c r="E587" s="40">
        <v>486.95</v>
      </c>
      <c r="F587" s="41">
        <v>500.9</v>
      </c>
      <c r="G587" s="37">
        <v>523.9</v>
      </c>
      <c r="H587" s="27">
        <f t="shared" ref="H587" si="1084">IF(C587="BUY",(F587-E587)*D587,(E587-F587)*D587)</f>
        <v>8594.311530958</v>
      </c>
      <c r="I587" s="27">
        <f t="shared" ref="I587" si="1085">IF(G587=0,"0.00",IF(C587="BUY",(G587-F587)*D587,(F587-G587)*D587))</f>
        <v>14169.832631687</v>
      </c>
      <c r="J587" s="27">
        <f t="shared" si="1069"/>
        <v>22764.144162645</v>
      </c>
      <c r="K587" s="42"/>
    </row>
    <row r="588" s="2" customFormat="1" ht="14.25" spans="1:11">
      <c r="A588" s="38">
        <v>44586</v>
      </c>
      <c r="B588" s="41" t="s">
        <v>275</v>
      </c>
      <c r="C588" s="43" t="s">
        <v>16</v>
      </c>
      <c r="D588" s="25">
        <v>0</v>
      </c>
      <c r="E588" s="40">
        <v>0</v>
      </c>
      <c r="F588" s="41">
        <v>0</v>
      </c>
      <c r="G588" s="37">
        <v>0</v>
      </c>
      <c r="H588" s="27">
        <f t="shared" ref="H588" si="1086">IF(C588="BUY",(F588-E588)*D588,(E588-F588)*D588)</f>
        <v>0</v>
      </c>
      <c r="I588" s="27" t="str">
        <f t="shared" ref="I588" si="1087">IF(G588=0,"0.00",IF(C588="BUY",(G588-F588)*D588,(F588-G588)*D588))</f>
        <v>0.00</v>
      </c>
      <c r="J588" s="27">
        <f t="shared" si="1069"/>
        <v>0</v>
      </c>
      <c r="K588" s="42"/>
    </row>
    <row r="589" s="2" customFormat="1" ht="14.25" spans="1:11">
      <c r="A589" s="38">
        <v>44582</v>
      </c>
      <c r="B589" s="41" t="s">
        <v>275</v>
      </c>
      <c r="C589" s="43" t="s">
        <v>16</v>
      </c>
      <c r="D589" s="25">
        <f>300000/E589</f>
        <v>315.789473684211</v>
      </c>
      <c r="E589" s="40">
        <v>950</v>
      </c>
      <c r="F589" s="41">
        <v>923</v>
      </c>
      <c r="G589" s="37">
        <v>0</v>
      </c>
      <c r="H589" s="27">
        <f t="shared" ref="H589" si="1088">IF(C589="BUY",(F589-E589)*D589,(E589-F589)*D589)</f>
        <v>-8526.31578947368</v>
      </c>
      <c r="I589" s="27" t="str">
        <f t="shared" ref="I589" si="1089">IF(G589=0,"0.00",IF(C589="BUY",(G589-F589)*D589,(F589-G589)*D589))</f>
        <v>0.00</v>
      </c>
      <c r="J589" s="27">
        <f t="shared" si="1069"/>
        <v>-8526.31578947368</v>
      </c>
      <c r="K589" s="42"/>
    </row>
    <row r="590" s="2" customFormat="1" ht="14.25" spans="1:11">
      <c r="A590" s="38">
        <v>44581</v>
      </c>
      <c r="B590" s="41" t="s">
        <v>275</v>
      </c>
      <c r="C590" s="43" t="s">
        <v>16</v>
      </c>
      <c r="D590" s="25">
        <f>300000/E590</f>
        <v>333.11125916056</v>
      </c>
      <c r="E590" s="40">
        <v>900.6</v>
      </c>
      <c r="F590" s="41">
        <v>936.9</v>
      </c>
      <c r="G590" s="37">
        <v>0</v>
      </c>
      <c r="H590" s="27">
        <f t="shared" ref="H590" si="1090">IF(C590="BUY",(F590-E590)*D590,(E590-F590)*D590)</f>
        <v>12091.9387075283</v>
      </c>
      <c r="I590" s="27" t="str">
        <f t="shared" ref="I590" si="1091">IF(G590=0,"0.00",IF(C590="BUY",(G590-F590)*D590,(F590-G590)*D590))</f>
        <v>0.00</v>
      </c>
      <c r="J590" s="27">
        <f t="shared" si="1069"/>
        <v>12091.9387075283</v>
      </c>
      <c r="K590" s="42"/>
    </row>
    <row r="591" s="2" customFormat="1" ht="14.25" spans="1:11">
      <c r="A591" s="38">
        <v>44581</v>
      </c>
      <c r="B591" s="41" t="s">
        <v>303</v>
      </c>
      <c r="C591" s="43" t="s">
        <v>16</v>
      </c>
      <c r="D591" s="25">
        <f t="shared" ref="D591:D594" si="1092">300000/E591</f>
        <v>206.753962784287</v>
      </c>
      <c r="E591" s="40">
        <v>1451</v>
      </c>
      <c r="F591" s="41">
        <v>1475</v>
      </c>
      <c r="G591" s="37">
        <v>0</v>
      </c>
      <c r="H591" s="27">
        <f t="shared" ref="H591" si="1093">IF(C591="BUY",(F591-E591)*D591,(E591-F591)*D591)</f>
        <v>4962.09510682288</v>
      </c>
      <c r="I591" s="27">
        <v>0</v>
      </c>
      <c r="J591" s="27">
        <f t="shared" si="1069"/>
        <v>4962.09510682288</v>
      </c>
      <c r="K591" s="42"/>
    </row>
    <row r="592" s="2" customFormat="1" ht="14.25" spans="1:11">
      <c r="A592" s="38">
        <v>44580</v>
      </c>
      <c r="B592" s="41" t="s">
        <v>263</v>
      </c>
      <c r="C592" s="43" t="s">
        <v>16</v>
      </c>
      <c r="D592" s="25">
        <f t="shared" si="1092"/>
        <v>826.446280991736</v>
      </c>
      <c r="E592" s="40">
        <v>363</v>
      </c>
      <c r="F592" s="41">
        <v>371</v>
      </c>
      <c r="G592" s="37">
        <v>386</v>
      </c>
      <c r="H592" s="27">
        <f t="shared" ref="H592" si="1094">IF(C592="BUY",(F592-E592)*D592,(E592-F592)*D592)</f>
        <v>6611.57024793388</v>
      </c>
      <c r="I592" s="27">
        <f t="shared" ref="I592" si="1095">IF(G592=0,"0.00",IF(C592="BUY",(G592-F592)*D592,(F592-G592)*D592))</f>
        <v>12396.694214876</v>
      </c>
      <c r="J592" s="27">
        <f t="shared" si="1069"/>
        <v>19008.2644628099</v>
      </c>
      <c r="K592" s="42"/>
    </row>
    <row r="593" s="2" customFormat="1" ht="14.25" spans="1:11">
      <c r="A593" s="38">
        <v>44580</v>
      </c>
      <c r="B593" s="41" t="s">
        <v>259</v>
      </c>
      <c r="C593" s="43" t="s">
        <v>16</v>
      </c>
      <c r="D593" s="25">
        <v>0</v>
      </c>
      <c r="E593" s="40">
        <v>0</v>
      </c>
      <c r="F593" s="41">
        <v>0</v>
      </c>
      <c r="G593" s="37">
        <v>0</v>
      </c>
      <c r="H593" s="27">
        <f t="shared" ref="H593" si="1096">IF(C593="BUY",(F593-E593)*D593,(E593-F593)*D593)</f>
        <v>0</v>
      </c>
      <c r="I593" s="27">
        <v>0</v>
      </c>
      <c r="J593" s="27">
        <f t="shared" si="1069"/>
        <v>0</v>
      </c>
      <c r="K593" s="42"/>
    </row>
    <row r="594" s="2" customFormat="1" ht="14.25" spans="1:11">
      <c r="A594" s="38">
        <v>44578</v>
      </c>
      <c r="B594" s="41" t="s">
        <v>304</v>
      </c>
      <c r="C594" s="43" t="s">
        <v>16</v>
      </c>
      <c r="D594" s="25">
        <f t="shared" si="1092"/>
        <v>9331.25972006221</v>
      </c>
      <c r="E594" s="40">
        <v>32.15</v>
      </c>
      <c r="F594" s="41">
        <v>33.9</v>
      </c>
      <c r="G594" s="37">
        <v>0</v>
      </c>
      <c r="H594" s="27">
        <f t="shared" ref="H594" si="1097">IF(C594="BUY",(F594-E594)*D594,(E594-F594)*D594)</f>
        <v>16329.7045101089</v>
      </c>
      <c r="I594" s="27">
        <v>0</v>
      </c>
      <c r="J594" s="27">
        <f t="shared" si="1069"/>
        <v>16329.7045101089</v>
      </c>
      <c r="K594" s="42"/>
    </row>
    <row r="595" s="2" customFormat="1" ht="14.25" spans="1:11">
      <c r="A595" s="38">
        <v>44574</v>
      </c>
      <c r="B595" s="41" t="s">
        <v>281</v>
      </c>
      <c r="C595" s="43" t="s">
        <v>16</v>
      </c>
      <c r="D595" s="25">
        <f t="shared" ref="D595" si="1098">300000/E595</f>
        <v>675.675675675676</v>
      </c>
      <c r="E595" s="40">
        <v>444</v>
      </c>
      <c r="F595" s="41">
        <v>455</v>
      </c>
      <c r="G595" s="37">
        <v>0</v>
      </c>
      <c r="H595" s="27">
        <f t="shared" ref="H595" si="1099">IF(C595="BUY",(F595-E595)*D595,(E595-F595)*D595)</f>
        <v>7432.43243243243</v>
      </c>
      <c r="I595" s="27">
        <v>0</v>
      </c>
      <c r="J595" s="27">
        <f t="shared" si="1069"/>
        <v>7432.43243243243</v>
      </c>
      <c r="K595" s="42"/>
    </row>
    <row r="596" s="2" customFormat="1" ht="14.25" spans="1:11">
      <c r="A596" s="38">
        <v>44573</v>
      </c>
      <c r="B596" s="41" t="s">
        <v>124</v>
      </c>
      <c r="C596" s="43" t="s">
        <v>16</v>
      </c>
      <c r="D596" s="25">
        <v>0</v>
      </c>
      <c r="E596" s="40">
        <v>0</v>
      </c>
      <c r="F596" s="41">
        <v>0</v>
      </c>
      <c r="G596" s="37">
        <v>0</v>
      </c>
      <c r="H596" s="27">
        <f t="shared" ref="H596" si="1100">IF(C596="BUY",(F596-E596)*D596,(E596-F596)*D596)</f>
        <v>0</v>
      </c>
      <c r="I596" s="27">
        <v>0</v>
      </c>
      <c r="J596" s="27">
        <f t="shared" si="1069"/>
        <v>0</v>
      </c>
      <c r="K596" s="42"/>
    </row>
    <row r="597" s="2" customFormat="1" ht="14.25" spans="1:11">
      <c r="A597" s="38">
        <v>44572</v>
      </c>
      <c r="B597" s="41" t="s">
        <v>305</v>
      </c>
      <c r="C597" s="43" t="s">
        <v>16</v>
      </c>
      <c r="D597" s="25">
        <v>0</v>
      </c>
      <c r="E597" s="40">
        <v>0</v>
      </c>
      <c r="F597" s="41">
        <v>0</v>
      </c>
      <c r="G597" s="37">
        <v>0</v>
      </c>
      <c r="H597" s="27">
        <f t="shared" ref="H597" si="1101">IF(C597="BUY",(F597-E597)*D597,(E597-F597)*D597)</f>
        <v>0</v>
      </c>
      <c r="I597" s="27" t="str">
        <f t="shared" ref="I597" si="1102">IF(G597=0,"0.00",IF(C597="BUY",(G597-F597)*D597,(F597-G597)*D597))</f>
        <v>0.00</v>
      </c>
      <c r="J597" s="27">
        <f t="shared" si="1069"/>
        <v>0</v>
      </c>
      <c r="K597" s="42"/>
    </row>
    <row r="598" s="2" customFormat="1" ht="14.25" spans="1:11">
      <c r="A598" s="38">
        <v>44568</v>
      </c>
      <c r="B598" s="41" t="s">
        <v>306</v>
      </c>
      <c r="C598" s="43" t="s">
        <v>16</v>
      </c>
      <c r="D598" s="25">
        <f t="shared" ref="D598:D603" si="1103">300000/E598</f>
        <v>260.1908065915</v>
      </c>
      <c r="E598" s="40">
        <v>1153</v>
      </c>
      <c r="F598" s="41">
        <v>1190</v>
      </c>
      <c r="G598" s="37">
        <v>0</v>
      </c>
      <c r="H598" s="27">
        <f t="shared" ref="H598" si="1104">IF(C598="BUY",(F598-E598)*D598,(E598-F598)*D598)</f>
        <v>9627.05984388552</v>
      </c>
      <c r="I598" s="27" t="str">
        <f t="shared" ref="I598" si="1105">IF(G598=0,"0.00",IF(C598="BUY",(G598-F598)*D598,(F598-G598)*D598))</f>
        <v>0.00</v>
      </c>
      <c r="J598" s="27">
        <f t="shared" si="1069"/>
        <v>9627.05984388552</v>
      </c>
      <c r="K598" s="42"/>
    </row>
    <row r="599" s="2" customFormat="1" ht="14.25" spans="1:11">
      <c r="A599" s="38">
        <v>44567</v>
      </c>
      <c r="B599" s="41" t="s">
        <v>282</v>
      </c>
      <c r="C599" s="43" t="s">
        <v>16</v>
      </c>
      <c r="D599" s="25">
        <f t="shared" si="1103"/>
        <v>968.054211035818</v>
      </c>
      <c r="E599" s="40">
        <v>309.9</v>
      </c>
      <c r="F599" s="41">
        <v>319</v>
      </c>
      <c r="G599" s="37">
        <v>0</v>
      </c>
      <c r="H599" s="27">
        <f t="shared" ref="H599" si="1106">IF(C599="BUY",(F599-E599)*D599,(E599-F599)*D599)</f>
        <v>8809.29332042597</v>
      </c>
      <c r="I599" s="27">
        <v>0</v>
      </c>
      <c r="J599" s="27">
        <f t="shared" si="1069"/>
        <v>8809.29332042597</v>
      </c>
      <c r="K599" s="42"/>
    </row>
    <row r="600" s="2" customFormat="1" ht="14.25" spans="1:11">
      <c r="A600" s="38">
        <v>44566</v>
      </c>
      <c r="B600" s="41" t="s">
        <v>307</v>
      </c>
      <c r="C600" s="43" t="s">
        <v>16</v>
      </c>
      <c r="D600" s="25">
        <f t="shared" si="1103"/>
        <v>1785.71428571429</v>
      </c>
      <c r="E600" s="40">
        <v>168</v>
      </c>
      <c r="F600" s="41">
        <v>163</v>
      </c>
      <c r="G600" s="37">
        <v>0</v>
      </c>
      <c r="H600" s="27">
        <f t="shared" ref="H600" si="1107">IF(C600="BUY",(F600-E600)*D600,(E600-F600)*D600)</f>
        <v>-8928.57142857143</v>
      </c>
      <c r="I600" s="27">
        <v>0</v>
      </c>
      <c r="J600" s="27">
        <f t="shared" si="1069"/>
        <v>-8928.57142857143</v>
      </c>
      <c r="K600" s="42"/>
    </row>
    <row r="601" s="2" customFormat="1" ht="14.25" spans="1:11">
      <c r="A601" s="38">
        <v>44565</v>
      </c>
      <c r="B601" s="41" t="s">
        <v>308</v>
      </c>
      <c r="C601" s="43" t="s">
        <v>16</v>
      </c>
      <c r="D601" s="25">
        <f t="shared" si="1103"/>
        <v>1132.07547169811</v>
      </c>
      <c r="E601" s="40">
        <v>265</v>
      </c>
      <c r="F601" s="41">
        <v>275</v>
      </c>
      <c r="G601" s="37">
        <v>0</v>
      </c>
      <c r="H601" s="27">
        <f t="shared" ref="H601" si="1108">IF(C601="BUY",(F601-E601)*D601,(E601-F601)*D601)</f>
        <v>11320.7547169811</v>
      </c>
      <c r="I601" s="27">
        <v>0</v>
      </c>
      <c r="J601" s="27">
        <f t="shared" si="1069"/>
        <v>11320.7547169811</v>
      </c>
      <c r="K601" s="42"/>
    </row>
    <row r="602" s="2" customFormat="1" ht="14.25" spans="1:11">
      <c r="A602" s="38">
        <v>44564</v>
      </c>
      <c r="B602" s="41" t="s">
        <v>309</v>
      </c>
      <c r="C602" s="43" t="s">
        <v>16</v>
      </c>
      <c r="D602" s="25">
        <f t="shared" si="1103"/>
        <v>1621.62162162162</v>
      </c>
      <c r="E602" s="40">
        <v>185</v>
      </c>
      <c r="F602" s="41">
        <v>193</v>
      </c>
      <c r="G602" s="37">
        <v>201</v>
      </c>
      <c r="H602" s="27">
        <f t="shared" ref="H602" si="1109">IF(C602="BUY",(F602-E602)*D602,(E602-F602)*D602)</f>
        <v>12972.972972973</v>
      </c>
      <c r="I602" s="27">
        <f t="shared" ref="I602" si="1110">IF(G602=0,"0.00",IF(C602="BUY",(G602-F602)*D602,(F602-G602)*D602))</f>
        <v>12972.972972973</v>
      </c>
      <c r="J602" s="27">
        <f t="shared" si="1069"/>
        <v>25945.9459459459</v>
      </c>
      <c r="K602" s="42"/>
    </row>
    <row r="603" s="2" customFormat="1" ht="14.25" spans="1:11">
      <c r="A603" s="38">
        <v>44564</v>
      </c>
      <c r="B603" s="41" t="s">
        <v>307</v>
      </c>
      <c r="C603" s="43" t="s">
        <v>16</v>
      </c>
      <c r="D603" s="25">
        <f t="shared" si="1103"/>
        <v>2000</v>
      </c>
      <c r="E603" s="40">
        <v>150</v>
      </c>
      <c r="F603" s="41">
        <v>156.9</v>
      </c>
      <c r="G603" s="37">
        <v>0</v>
      </c>
      <c r="H603" s="27">
        <f t="shared" ref="H603" si="1111">IF(C603="BUY",(F603-E603)*D603,(E603-F603)*D603)</f>
        <v>13800</v>
      </c>
      <c r="I603" s="27">
        <v>0</v>
      </c>
      <c r="J603" s="27">
        <f t="shared" si="1069"/>
        <v>13800</v>
      </c>
      <c r="K603" s="42"/>
    </row>
    <row r="604" s="2" customFormat="1" ht="14.25" spans="1:11">
      <c r="A604" s="38">
        <v>44564</v>
      </c>
      <c r="B604" s="41" t="s">
        <v>124</v>
      </c>
      <c r="C604" s="43" t="s">
        <v>16</v>
      </c>
      <c r="D604" s="25">
        <v>0</v>
      </c>
      <c r="E604" s="40">
        <v>0</v>
      </c>
      <c r="F604" s="41">
        <v>0</v>
      </c>
      <c r="G604" s="37">
        <v>0</v>
      </c>
      <c r="H604" s="27">
        <f t="shared" ref="H604" si="1112">IF(C604="BUY",(F604-E604)*D604,(E604-F604)*D604)</f>
        <v>0</v>
      </c>
      <c r="I604" s="27">
        <v>0</v>
      </c>
      <c r="J604" s="27">
        <f t="shared" si="1069"/>
        <v>0</v>
      </c>
      <c r="K604" s="42"/>
    </row>
    <row r="605" s="2" customFormat="1" ht="14.25" spans="1:11">
      <c r="A605" s="38">
        <v>44561</v>
      </c>
      <c r="B605" s="41" t="s">
        <v>310</v>
      </c>
      <c r="C605" s="43" t="s">
        <v>16</v>
      </c>
      <c r="D605" s="25">
        <f>300000/E605</f>
        <v>411.01520756268</v>
      </c>
      <c r="E605" s="40">
        <v>729.9</v>
      </c>
      <c r="F605" s="41">
        <v>760</v>
      </c>
      <c r="G605" s="37">
        <v>790</v>
      </c>
      <c r="H605" s="27">
        <f t="shared" ref="H605" si="1113">IF(C605="BUY",(F605-E605)*D605,(E605-F605)*D605)</f>
        <v>12371.5577476367</v>
      </c>
      <c r="I605" s="27">
        <f t="shared" ref="I605" si="1114">IF(G605=0,"0.00",IF(C605="BUY",(G605-F605)*D605,(F605-G605)*D605))</f>
        <v>12330.4562268804</v>
      </c>
      <c r="J605" s="27">
        <f t="shared" si="1069"/>
        <v>24702.0139745171</v>
      </c>
      <c r="K605" s="42"/>
    </row>
    <row r="606" s="2" customFormat="1" ht="14.25" spans="1:11">
      <c r="A606" s="38">
        <v>44559</v>
      </c>
      <c r="B606" s="41" t="s">
        <v>311</v>
      </c>
      <c r="C606" s="43" t="s">
        <v>16</v>
      </c>
      <c r="D606" s="25">
        <f>300000/E606</f>
        <v>837.988826815642</v>
      </c>
      <c r="E606" s="40">
        <v>358</v>
      </c>
      <c r="F606" s="41">
        <v>368</v>
      </c>
      <c r="G606" s="37">
        <v>0</v>
      </c>
      <c r="H606" s="27">
        <f t="shared" ref="H606" si="1115">IF(C606="BUY",(F606-E606)*D606,(E606-F606)*D606)</f>
        <v>8379.88826815642</v>
      </c>
      <c r="I606" s="27" t="str">
        <f t="shared" ref="I606" si="1116">IF(G606=0,"0.00",IF(C606="BUY",(G606-F606)*D606,(F606-G606)*D606))</f>
        <v>0.00</v>
      </c>
      <c r="J606" s="27">
        <f t="shared" si="1069"/>
        <v>8379.88826815642</v>
      </c>
      <c r="K606" s="42"/>
    </row>
    <row r="607" s="2" customFormat="1" ht="14.25" spans="1:11">
      <c r="A607" s="38">
        <v>44558</v>
      </c>
      <c r="B607" s="41" t="s">
        <v>312</v>
      </c>
      <c r="C607" s="43" t="s">
        <v>16</v>
      </c>
      <c r="D607" s="25">
        <f>300000/E607</f>
        <v>258.420191230941</v>
      </c>
      <c r="E607" s="40">
        <v>1160.9</v>
      </c>
      <c r="F607" s="41">
        <v>1199</v>
      </c>
      <c r="G607" s="37">
        <v>1236.9</v>
      </c>
      <c r="H607" s="27">
        <f t="shared" ref="H607" si="1117">IF(C607="BUY",(F607-E607)*D607,(E607-F607)*D607)</f>
        <v>9845.80928589885</v>
      </c>
      <c r="I607" s="27">
        <f t="shared" ref="I607" si="1118">IF(G607=0,"0.00",IF(C607="BUY",(G607-F607)*D607,(F607-G607)*D607))</f>
        <v>9794.12524765271</v>
      </c>
      <c r="J607" s="27">
        <f t="shared" si="1069"/>
        <v>19639.9345335516</v>
      </c>
      <c r="K607" s="42"/>
    </row>
    <row r="608" s="2" customFormat="1" ht="14.25" spans="1:11">
      <c r="A608" s="38">
        <v>44553</v>
      </c>
      <c r="B608" s="41" t="s">
        <v>306</v>
      </c>
      <c r="C608" s="43" t="s">
        <v>16</v>
      </c>
      <c r="D608" s="25">
        <f t="shared" ref="D608" si="1119">300000/E608</f>
        <v>303.030303030303</v>
      </c>
      <c r="E608" s="40">
        <v>990</v>
      </c>
      <c r="F608" s="41">
        <v>1050.9</v>
      </c>
      <c r="G608" s="37">
        <v>0</v>
      </c>
      <c r="H608" s="27">
        <f t="shared" ref="H608" si="1120">IF(C608="BUY",(F608-E608)*D608,(E608-F608)*D608)</f>
        <v>18454.5454545455</v>
      </c>
      <c r="I608" s="27" t="str">
        <f t="shared" ref="I608" si="1121">IF(G608=0,"0.00",IF(C608="BUY",(G608-F608)*D608,(F608-G608)*D608))</f>
        <v>0.00</v>
      </c>
      <c r="J608" s="27">
        <f t="shared" si="1069"/>
        <v>18454.5454545455</v>
      </c>
      <c r="K608" s="42"/>
    </row>
    <row r="609" s="2" customFormat="1" ht="14.25" spans="1:11">
      <c r="A609" s="38">
        <v>44553</v>
      </c>
      <c r="B609" s="41" t="s">
        <v>313</v>
      </c>
      <c r="C609" s="43" t="s">
        <v>16</v>
      </c>
      <c r="D609" s="25">
        <f t="shared" ref="D609" si="1122">300000/E609</f>
        <v>1190.47619047619</v>
      </c>
      <c r="E609" s="40">
        <v>252</v>
      </c>
      <c r="F609" s="41">
        <v>258</v>
      </c>
      <c r="G609" s="37">
        <v>0</v>
      </c>
      <c r="H609" s="27">
        <f t="shared" ref="H609" si="1123">IF(C609="BUY",(F609-E609)*D609,(E609-F609)*D609)</f>
        <v>7142.85714285714</v>
      </c>
      <c r="I609" s="27" t="str">
        <f t="shared" ref="I609" si="1124">IF(G609=0,"0.00",IF(C609="BUY",(G609-F609)*D609,(F609-G609)*D609))</f>
        <v>0.00</v>
      </c>
      <c r="J609" s="27">
        <f t="shared" si="1069"/>
        <v>7142.85714285714</v>
      </c>
      <c r="K609" s="42"/>
    </row>
    <row r="610" s="2" customFormat="1" ht="14.25" spans="1:11">
      <c r="A610" s="38">
        <v>44552</v>
      </c>
      <c r="B610" s="41" t="s">
        <v>131</v>
      </c>
      <c r="C610" s="43" t="s">
        <v>16</v>
      </c>
      <c r="D610" s="25">
        <f t="shared" ref="D610:D611" si="1125">300000/E610</f>
        <v>399.467376830892</v>
      </c>
      <c r="E610" s="40">
        <v>751</v>
      </c>
      <c r="F610" s="41">
        <v>765</v>
      </c>
      <c r="G610" s="37">
        <v>0</v>
      </c>
      <c r="H610" s="27">
        <f t="shared" ref="H610" si="1126">IF(C610="BUY",(F610-E610)*D610,(E610-F610)*D610)</f>
        <v>5592.54327563249</v>
      </c>
      <c r="I610" s="27" t="str">
        <f t="shared" ref="I610" si="1127">IF(G610=0,"0.00",IF(C610="BUY",(G610-F610)*D610,(F610-G610)*D610))</f>
        <v>0.00</v>
      </c>
      <c r="J610" s="27">
        <f t="shared" si="1069"/>
        <v>5592.54327563249</v>
      </c>
      <c r="K610" s="42"/>
    </row>
    <row r="611" s="2" customFormat="1" ht="14.25" spans="1:11">
      <c r="A611" s="38">
        <v>44550</v>
      </c>
      <c r="B611" s="41" t="s">
        <v>314</v>
      </c>
      <c r="C611" s="43" t="s">
        <v>315</v>
      </c>
      <c r="D611" s="25">
        <f t="shared" si="1125"/>
        <v>298.507462686567</v>
      </c>
      <c r="E611" s="40">
        <v>1005</v>
      </c>
      <c r="F611" s="41">
        <v>968</v>
      </c>
      <c r="G611" s="37">
        <v>0</v>
      </c>
      <c r="H611" s="27">
        <f t="shared" ref="H611" si="1128">IF(C611="BUY",(F611-E611)*D611,(E611-F611)*D611)</f>
        <v>11044.776119403</v>
      </c>
      <c r="I611" s="27" t="str">
        <f t="shared" ref="I611" si="1129">IF(G611=0,"0.00",IF(C611="BUY",(G611-F611)*D611,(F611-G611)*D611))</f>
        <v>0.00</v>
      </c>
      <c r="J611" s="27">
        <f t="shared" si="1069"/>
        <v>11044.776119403</v>
      </c>
      <c r="K611" s="42"/>
    </row>
    <row r="612" s="2" customFormat="1" ht="14.25" spans="1:11">
      <c r="A612" s="38">
        <v>44547</v>
      </c>
      <c r="B612" s="41" t="s">
        <v>316</v>
      </c>
      <c r="C612" s="43" t="s">
        <v>16</v>
      </c>
      <c r="D612" s="25">
        <f t="shared" ref="D612" si="1130">300000/E612</f>
        <v>472.329371014721</v>
      </c>
      <c r="E612" s="40">
        <v>635.15</v>
      </c>
      <c r="F612" s="41">
        <v>646.9</v>
      </c>
      <c r="G612" s="37">
        <v>0</v>
      </c>
      <c r="H612" s="27">
        <f t="shared" ref="H612" si="1131">IF(C612="BUY",(F612-E612)*D612,(E612-F612)*D612)</f>
        <v>5549.87010942297</v>
      </c>
      <c r="I612" s="27" t="str">
        <f t="shared" ref="I612" si="1132">IF(G612=0,"0.00",IF(C612="BUY",(G612-F612)*D612,(F612-G612)*D612))</f>
        <v>0.00</v>
      </c>
      <c r="J612" s="27">
        <f t="shared" si="1069"/>
        <v>5549.87010942297</v>
      </c>
      <c r="K612" s="42"/>
    </row>
    <row r="613" s="2" customFormat="1" ht="14.25" spans="1:11">
      <c r="A613" s="38">
        <v>44545</v>
      </c>
      <c r="B613" s="41" t="s">
        <v>270</v>
      </c>
      <c r="C613" s="43" t="s">
        <v>16</v>
      </c>
      <c r="D613" s="25">
        <v>0</v>
      </c>
      <c r="E613" s="40">
        <v>0</v>
      </c>
      <c r="F613" s="41">
        <v>0</v>
      </c>
      <c r="G613" s="37">
        <v>0</v>
      </c>
      <c r="H613" s="27">
        <f t="shared" ref="H613" si="1133">IF(C613="BUY",(F613-E613)*D613,(E613-F613)*D613)</f>
        <v>0</v>
      </c>
      <c r="I613" s="27" t="str">
        <f t="shared" ref="I613" si="1134">IF(G613=0,"0.00",IF(C613="BUY",(G613-F613)*D613,(F613-G613)*D613))</f>
        <v>0.00</v>
      </c>
      <c r="J613" s="27">
        <f t="shared" si="1069"/>
        <v>0</v>
      </c>
      <c r="K613" s="42"/>
    </row>
    <row r="614" s="2" customFormat="1" ht="14.25" spans="1:11">
      <c r="A614" s="38">
        <v>44544</v>
      </c>
      <c r="B614" s="41" t="s">
        <v>133</v>
      </c>
      <c r="C614" s="43" t="s">
        <v>16</v>
      </c>
      <c r="D614" s="25">
        <f t="shared" ref="D614" si="1135">300000/E614</f>
        <v>273.972602739726</v>
      </c>
      <c r="E614" s="40">
        <v>1095</v>
      </c>
      <c r="F614" s="41">
        <v>1065</v>
      </c>
      <c r="G614" s="37">
        <v>0</v>
      </c>
      <c r="H614" s="27">
        <f t="shared" ref="H614" si="1136">IF(C614="BUY",(F614-E614)*D614,(E614-F614)*D614)</f>
        <v>-8219.17808219178</v>
      </c>
      <c r="I614" s="27" t="str">
        <f t="shared" ref="I614" si="1137">IF(G614=0,"0.00",IF(C614="BUY",(G614-F614)*D614,(F614-G614)*D614))</f>
        <v>0.00</v>
      </c>
      <c r="J614" s="27">
        <f t="shared" si="1069"/>
        <v>-8219.17808219178</v>
      </c>
      <c r="K614" s="42"/>
    </row>
    <row r="615" s="2" customFormat="1" ht="14.25" spans="1:11">
      <c r="A615" s="38">
        <v>44543</v>
      </c>
      <c r="B615" s="41" t="s">
        <v>317</v>
      </c>
      <c r="C615" s="43" t="s">
        <v>16</v>
      </c>
      <c r="D615" s="25">
        <f t="shared" ref="D615" si="1138">300000/E615</f>
        <v>109.090909090909</v>
      </c>
      <c r="E615" s="40">
        <v>2750</v>
      </c>
      <c r="F615" s="41">
        <v>2690</v>
      </c>
      <c r="G615" s="37">
        <v>0</v>
      </c>
      <c r="H615" s="27">
        <f t="shared" ref="H615" si="1139">IF(C615="BUY",(F615-E615)*D615,(E615-F615)*D615)</f>
        <v>-6545.45454545455</v>
      </c>
      <c r="I615" s="27" t="str">
        <f t="shared" ref="I615" si="1140">IF(G615=0,"0.00",IF(C615="BUY",(G615-F615)*D615,(F615-G615)*D615))</f>
        <v>0.00</v>
      </c>
      <c r="J615" s="27">
        <f t="shared" si="1069"/>
        <v>-6545.45454545455</v>
      </c>
      <c r="K615" s="42"/>
    </row>
    <row r="616" s="2" customFormat="1" ht="14.25" spans="1:11">
      <c r="A616" s="38">
        <v>44540</v>
      </c>
      <c r="B616" s="41" t="s">
        <v>318</v>
      </c>
      <c r="C616" s="43" t="s">
        <v>16</v>
      </c>
      <c r="D616" s="25">
        <f t="shared" ref="D616" si="1141">300000/E616</f>
        <v>1052.63157894737</v>
      </c>
      <c r="E616" s="40">
        <v>285</v>
      </c>
      <c r="F616" s="41">
        <v>296.9</v>
      </c>
      <c r="G616" s="37">
        <v>0</v>
      </c>
      <c r="H616" s="27">
        <f t="shared" ref="H616" si="1142">IF(C616="BUY",(F616-E616)*D616,(E616-F616)*D616)</f>
        <v>12526.3157894737</v>
      </c>
      <c r="I616" s="27" t="str">
        <f t="shared" ref="I616" si="1143">IF(G616=0,"0.00",IF(C616="BUY",(G616-F616)*D616,(F616-G616)*D616))</f>
        <v>0.00</v>
      </c>
      <c r="J616" s="27">
        <f t="shared" si="1069"/>
        <v>12526.3157894737</v>
      </c>
      <c r="K616" s="42"/>
    </row>
    <row r="617" s="2" customFormat="1" ht="14.25" spans="1:11">
      <c r="A617" s="38">
        <v>44539</v>
      </c>
      <c r="B617" s="41" t="s">
        <v>319</v>
      </c>
      <c r="C617" s="43" t="s">
        <v>16</v>
      </c>
      <c r="D617" s="25">
        <f t="shared" ref="D617" si="1144">300000/E617</f>
        <v>173.812282734647</v>
      </c>
      <c r="E617" s="40">
        <v>1726</v>
      </c>
      <c r="F617" s="41">
        <v>1760</v>
      </c>
      <c r="G617" s="37">
        <v>0</v>
      </c>
      <c r="H617" s="27">
        <f t="shared" ref="H617" si="1145">IF(C617="BUY",(F617-E617)*D617,(E617-F617)*D617)</f>
        <v>5909.61761297798</v>
      </c>
      <c r="I617" s="27" t="str">
        <f t="shared" ref="I617" si="1146">IF(G617=0,"0.00",IF(C617="BUY",(G617-F617)*D617,(F617-G617)*D617))</f>
        <v>0.00</v>
      </c>
      <c r="J617" s="27">
        <f t="shared" si="1069"/>
        <v>5909.61761297798</v>
      </c>
      <c r="K617" s="42"/>
    </row>
    <row r="618" s="2" customFormat="1" ht="14.25" spans="1:11">
      <c r="A618" s="38">
        <v>44539</v>
      </c>
      <c r="B618" s="41" t="s">
        <v>320</v>
      </c>
      <c r="C618" s="43" t="s">
        <v>16</v>
      </c>
      <c r="D618" s="25">
        <f t="shared" ref="D618" si="1147">300000/E618</f>
        <v>135.440180586907</v>
      </c>
      <c r="E618" s="40">
        <v>2215</v>
      </c>
      <c r="F618" s="41">
        <v>2296</v>
      </c>
      <c r="G618" s="37">
        <v>0</v>
      </c>
      <c r="H618" s="27">
        <f t="shared" ref="H618" si="1148">IF(C618="BUY",(F618-E618)*D618,(E618-F618)*D618)</f>
        <v>10970.6546275395</v>
      </c>
      <c r="I618" s="27" t="str">
        <f t="shared" ref="I618" si="1149">IF(G618=0,"0.00",IF(C618="BUY",(G618-F618)*D618,(F618-G618)*D618))</f>
        <v>0.00</v>
      </c>
      <c r="J618" s="27">
        <f t="shared" si="1069"/>
        <v>10970.6546275395</v>
      </c>
      <c r="K618" s="42"/>
    </row>
    <row r="619" s="2" customFormat="1" ht="14.25" spans="1:11">
      <c r="A619" s="38">
        <v>44538</v>
      </c>
      <c r="B619" s="41" t="s">
        <v>321</v>
      </c>
      <c r="C619" s="43" t="s">
        <v>16</v>
      </c>
      <c r="D619" s="25">
        <f t="shared" ref="D619" si="1150">300000/E619</f>
        <v>520.833333333333</v>
      </c>
      <c r="E619" s="40">
        <v>576</v>
      </c>
      <c r="F619" s="41">
        <v>585</v>
      </c>
      <c r="G619" s="37">
        <v>0</v>
      </c>
      <c r="H619" s="27">
        <f t="shared" ref="H619" si="1151">IF(C619="BUY",(F619-E619)*D619,(E619-F619)*D619)</f>
        <v>4687.5</v>
      </c>
      <c r="I619" s="27" t="str">
        <f t="shared" ref="I619" si="1152">IF(G619=0,"0.00",IF(C619="BUY",(G619-F619)*D619,(F619-G619)*D619))</f>
        <v>0.00</v>
      </c>
      <c r="J619" s="27">
        <f t="shared" si="1069"/>
        <v>4687.5</v>
      </c>
      <c r="K619" s="42"/>
    </row>
    <row r="620" s="2" customFormat="1" ht="14.25" spans="1:11">
      <c r="A620" s="38">
        <v>44536</v>
      </c>
      <c r="B620" s="41" t="s">
        <v>322</v>
      </c>
      <c r="C620" s="43" t="s">
        <v>16</v>
      </c>
      <c r="D620" s="25">
        <f t="shared" ref="D620:D622" si="1153">300000/E620</f>
        <v>1098.9010989011</v>
      </c>
      <c r="E620" s="40">
        <v>273</v>
      </c>
      <c r="F620" s="41">
        <v>268</v>
      </c>
      <c r="G620" s="37">
        <v>0</v>
      </c>
      <c r="H620" s="27">
        <f t="shared" ref="H620" si="1154">IF(C620="BUY",(F620-E620)*D620,(E620-F620)*D620)</f>
        <v>-5494.50549450549</v>
      </c>
      <c r="I620" s="27" t="str">
        <f t="shared" ref="I620" si="1155">IF(G620=0,"0.00",IF(C620="BUY",(G620-F620)*D620,(F620-G620)*D620))</f>
        <v>0.00</v>
      </c>
      <c r="J620" s="27">
        <f t="shared" si="1069"/>
        <v>-5494.50549450549</v>
      </c>
      <c r="K620" s="42"/>
    </row>
    <row r="621" s="2" customFormat="1" ht="14.25" spans="1:11">
      <c r="A621" s="38">
        <v>44533</v>
      </c>
      <c r="B621" s="41" t="s">
        <v>323</v>
      </c>
      <c r="C621" s="43" t="s">
        <v>16</v>
      </c>
      <c r="D621" s="25">
        <v>0</v>
      </c>
      <c r="E621" s="40">
        <v>0</v>
      </c>
      <c r="F621" s="41">
        <v>0</v>
      </c>
      <c r="G621" s="37">
        <v>0</v>
      </c>
      <c r="H621" s="27">
        <f t="shared" ref="H621" si="1156">IF(C621="BUY",(F621-E621)*D621,(E621-F621)*D621)</f>
        <v>0</v>
      </c>
      <c r="I621" s="27" t="str">
        <f t="shared" ref="I621" si="1157">IF(G621=0,"0.00",IF(C621="BUY",(G621-F621)*D621,(F621-G621)*D621))</f>
        <v>0.00</v>
      </c>
      <c r="J621" s="27">
        <f t="shared" si="1069"/>
        <v>0</v>
      </c>
      <c r="K621" s="42"/>
    </row>
    <row r="622" s="2" customFormat="1" ht="14.25" spans="1:11">
      <c r="A622" s="38">
        <v>44532</v>
      </c>
      <c r="B622" s="41" t="s">
        <v>324</v>
      </c>
      <c r="C622" s="43" t="s">
        <v>16</v>
      </c>
      <c r="D622" s="25">
        <f t="shared" si="1153"/>
        <v>155.27950310559</v>
      </c>
      <c r="E622" s="40">
        <v>1932</v>
      </c>
      <c r="F622" s="41">
        <v>2000</v>
      </c>
      <c r="G622" s="37">
        <v>0</v>
      </c>
      <c r="H622" s="27">
        <f t="shared" ref="H622" si="1158">IF(C622="BUY",(F622-E622)*D622,(E622-F622)*D622)</f>
        <v>10559.0062111801</v>
      </c>
      <c r="I622" s="27" t="str">
        <f t="shared" ref="I622" si="1159">IF(G622=0,"0.00",IF(C622="BUY",(G622-F622)*D622,(F622-G622)*D622))</f>
        <v>0.00</v>
      </c>
      <c r="J622" s="27">
        <f t="shared" si="1069"/>
        <v>10559.0062111801</v>
      </c>
      <c r="K622" s="42"/>
    </row>
    <row r="623" s="2" customFormat="1" ht="14.25" spans="1:11">
      <c r="A623" s="38">
        <v>44529</v>
      </c>
      <c r="B623" s="41" t="s">
        <v>324</v>
      </c>
      <c r="C623" s="43" t="s">
        <v>16</v>
      </c>
      <c r="D623" s="25">
        <f t="shared" ref="D623" si="1160">300000/E623</f>
        <v>174.927113702624</v>
      </c>
      <c r="E623" s="40">
        <v>1715</v>
      </c>
      <c r="F623" s="41">
        <v>1765</v>
      </c>
      <c r="G623" s="37">
        <v>1865</v>
      </c>
      <c r="H623" s="27">
        <f t="shared" ref="H623" si="1161">IF(C623="BUY",(F623-E623)*D623,(E623-F623)*D623)</f>
        <v>8746.3556851312</v>
      </c>
      <c r="I623" s="27">
        <f t="shared" ref="I623" si="1162">IF(G623=0,"0.00",IF(C623="BUY",(G623-F623)*D623,(F623-G623)*D623))</f>
        <v>17492.7113702624</v>
      </c>
      <c r="J623" s="27">
        <f t="shared" si="1069"/>
        <v>26239.0670553936</v>
      </c>
      <c r="K623" s="42"/>
    </row>
    <row r="624" s="2" customFormat="1" ht="14.25" spans="1:11">
      <c r="A624" s="38">
        <v>44526</v>
      </c>
      <c r="B624" s="41" t="s">
        <v>324</v>
      </c>
      <c r="C624" s="43" t="s">
        <v>16</v>
      </c>
      <c r="D624" s="25">
        <f t="shared" ref="D624" si="1163">300000/E624</f>
        <v>175.849941383353</v>
      </c>
      <c r="E624" s="40">
        <v>1706</v>
      </c>
      <c r="F624" s="41">
        <v>1750</v>
      </c>
      <c r="G624" s="37">
        <v>0</v>
      </c>
      <c r="H624" s="27">
        <f t="shared" ref="H624" si="1164">IF(C624="BUY",(F624-E624)*D624,(E624-F624)*D624)</f>
        <v>7737.39742086753</v>
      </c>
      <c r="I624" s="27" t="str">
        <f t="shared" ref="I624" si="1165">IF(G624=0,"0.00",IF(C624="BUY",(G624-F624)*D624,(F624-G624)*D624))</f>
        <v>0.00</v>
      </c>
      <c r="J624" s="27">
        <f t="shared" si="1069"/>
        <v>7737.39742086753</v>
      </c>
      <c r="K624" s="42"/>
    </row>
    <row r="625" s="1" customFormat="1" spans="1:33">
      <c r="A625" s="38">
        <v>44524</v>
      </c>
      <c r="B625" s="41" t="s">
        <v>325</v>
      </c>
      <c r="C625" s="39" t="s">
        <v>16</v>
      </c>
      <c r="D625" s="25">
        <f t="shared" ref="D625" si="1166">300000/E625</f>
        <v>275.735294117647</v>
      </c>
      <c r="E625" s="40">
        <v>1088</v>
      </c>
      <c r="F625" s="5">
        <v>1068</v>
      </c>
      <c r="G625" s="37">
        <v>0</v>
      </c>
      <c r="H625" s="27">
        <f t="shared" ref="H625" si="1167">IF(C625="BUY",(F625-E625)*D625,(E625-F625)*D625)</f>
        <v>-5514.70588235294</v>
      </c>
      <c r="I625" s="27" t="str">
        <f t="shared" ref="I625" si="1168">IF(G625=0,"0.00",IF(C625="BUY",(G625-F625)*D625,(F625-G625)*D625))</f>
        <v>0.00</v>
      </c>
      <c r="J625" s="27">
        <f t="shared" si="1069"/>
        <v>-5514.70588235294</v>
      </c>
      <c r="K625" s="4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="1" customFormat="1" ht="14.25" spans="1:33">
      <c r="A626" s="38">
        <v>44518</v>
      </c>
      <c r="B626" s="41" t="s">
        <v>326</v>
      </c>
      <c r="C626" s="39" t="s">
        <v>16</v>
      </c>
      <c r="D626" s="25">
        <f t="shared" ref="D626" si="1169">300000/E626</f>
        <v>166.481687014428</v>
      </c>
      <c r="E626" s="40">
        <v>1802</v>
      </c>
      <c r="F626" s="41">
        <v>1820</v>
      </c>
      <c r="G626" s="37">
        <v>0</v>
      </c>
      <c r="H626" s="27">
        <f t="shared" ref="H626" si="1170">IF(C626="BUY",(F626-E626)*D626,(E626-F626)*D626)</f>
        <v>2996.67036625971</v>
      </c>
      <c r="I626" s="27" t="str">
        <f t="shared" ref="I626" si="1171">IF(G626=0,"0.00",IF(C626="BUY",(G626-F626)*D626,(F626-G626)*D626))</f>
        <v>0.00</v>
      </c>
      <c r="J626" s="27">
        <f t="shared" si="1069"/>
        <v>2996.67036625971</v>
      </c>
      <c r="K626" s="4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="1" customFormat="1" ht="14.25" spans="1:33">
      <c r="A627" s="38">
        <v>44517</v>
      </c>
      <c r="B627" s="41" t="s">
        <v>327</v>
      </c>
      <c r="C627" s="39" t="s">
        <v>16</v>
      </c>
      <c r="D627" s="25">
        <f t="shared" ref="D627" si="1172">300000/E627</f>
        <v>636.942675159236</v>
      </c>
      <c r="E627" s="40">
        <v>471</v>
      </c>
      <c r="F627" s="41">
        <v>476</v>
      </c>
      <c r="G627" s="37">
        <v>0</v>
      </c>
      <c r="H627" s="27">
        <f t="shared" ref="H627" si="1173">IF(C627="BUY",(F627-E627)*D627,(E627-F627)*D627)</f>
        <v>3184.71337579618</v>
      </c>
      <c r="I627" s="27" t="str">
        <f t="shared" ref="I627" si="1174">IF(G627=0,"0.00",IF(C627="BUY",(G627-F627)*D627,(F627-G627)*D627))</f>
        <v>0.00</v>
      </c>
      <c r="J627" s="27">
        <f t="shared" si="1069"/>
        <v>3184.71337579618</v>
      </c>
      <c r="K627" s="4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="1" customFormat="1" ht="14.25" spans="1:33">
      <c r="A628" s="38">
        <v>44516</v>
      </c>
      <c r="B628" s="41" t="s">
        <v>328</v>
      </c>
      <c r="C628" s="39" t="s">
        <v>16</v>
      </c>
      <c r="D628" s="25">
        <f t="shared" ref="D628" si="1175">300000/E628</f>
        <v>681.818181818182</v>
      </c>
      <c r="E628" s="40">
        <v>440</v>
      </c>
      <c r="F628" s="41">
        <v>458</v>
      </c>
      <c r="G628" s="37">
        <v>0</v>
      </c>
      <c r="H628" s="27">
        <f t="shared" ref="H628" si="1176">IF(C628="BUY",(F628-E628)*D628,(E628-F628)*D628)</f>
        <v>12272.7272727273</v>
      </c>
      <c r="I628" s="27" t="str">
        <f t="shared" ref="I628" si="1177">IF(G628=0,"0.00",IF(C628="BUY",(G628-F628)*D628,(F628-G628)*D628))</f>
        <v>0.00</v>
      </c>
      <c r="J628" s="27">
        <f t="shared" si="1069"/>
        <v>12272.7272727273</v>
      </c>
      <c r="K628" s="4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="1" customFormat="1" ht="14.25" spans="1:33">
      <c r="A629" s="38">
        <v>44515</v>
      </c>
      <c r="B629" s="41" t="s">
        <v>329</v>
      </c>
      <c r="C629" s="39" t="s">
        <v>16</v>
      </c>
      <c r="D629" s="25">
        <f t="shared" ref="D629" si="1178">300000/E629</f>
        <v>595.710881652105</v>
      </c>
      <c r="E629" s="40">
        <v>503.6</v>
      </c>
      <c r="F629" s="41">
        <v>525</v>
      </c>
      <c r="G629" s="37">
        <v>0</v>
      </c>
      <c r="H629" s="27">
        <f t="shared" ref="H629" si="1179">IF(C629="BUY",(F629-E629)*D629,(E629-F629)*D629)</f>
        <v>12748.212867355</v>
      </c>
      <c r="I629" s="27" t="str">
        <f t="shared" ref="I629" si="1180">IF(G629=0,"0.00",IF(C629="BUY",(G629-F629)*D629,(F629-G629)*D629))</f>
        <v>0.00</v>
      </c>
      <c r="J629" s="27">
        <f t="shared" si="1069"/>
        <v>12748.212867355</v>
      </c>
      <c r="K629" s="4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="1" customFormat="1" ht="14.25" spans="1:33">
      <c r="A630" s="38">
        <v>44512</v>
      </c>
      <c r="B630" s="41" t="s">
        <v>277</v>
      </c>
      <c r="C630" s="39" t="s">
        <v>16</v>
      </c>
      <c r="D630" s="25">
        <f t="shared" ref="D630" si="1181">300000/E630</f>
        <v>715.734224024812</v>
      </c>
      <c r="E630" s="40">
        <v>419.15</v>
      </c>
      <c r="F630" s="41">
        <v>430</v>
      </c>
      <c r="G630" s="37">
        <v>0</v>
      </c>
      <c r="H630" s="27">
        <f t="shared" ref="H630" si="1182">IF(C630="BUY",(F630-E630)*D630,(E630-F630)*D630)</f>
        <v>7765.71633066923</v>
      </c>
      <c r="I630" s="27" t="str">
        <f t="shared" ref="I630" si="1183">IF(G630=0,"0.00",IF(C630="BUY",(G630-F630)*D630,(F630-G630)*D630))</f>
        <v>0.00</v>
      </c>
      <c r="J630" s="27">
        <f t="shared" si="1069"/>
        <v>7765.71633066923</v>
      </c>
      <c r="K630" s="4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="1" customFormat="1" ht="14.25" spans="1:33">
      <c r="A631" s="38">
        <v>44512</v>
      </c>
      <c r="B631" s="41" t="s">
        <v>101</v>
      </c>
      <c r="C631" s="39" t="s">
        <v>16</v>
      </c>
      <c r="D631" s="25">
        <f t="shared" ref="D631" si="1184">300000/E631</f>
        <v>191.693290734824</v>
      </c>
      <c r="E631" s="40">
        <v>1565</v>
      </c>
      <c r="F631" s="41">
        <v>1550</v>
      </c>
      <c r="G631" s="37">
        <v>0</v>
      </c>
      <c r="H631" s="27">
        <f t="shared" ref="H631" si="1185">IF(C631="BUY",(F631-E631)*D631,(E631-F631)*D631)</f>
        <v>-2875.39936102236</v>
      </c>
      <c r="I631" s="27" t="str">
        <f t="shared" ref="I631" si="1186">IF(G631=0,"0.00",IF(C631="BUY",(G631-F631)*D631,(F631-G631)*D631))</f>
        <v>0.00</v>
      </c>
      <c r="J631" s="27">
        <f t="shared" si="1069"/>
        <v>-2875.39936102236</v>
      </c>
      <c r="K631" s="4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="1" customFormat="1" ht="14.25" spans="1:33">
      <c r="A632" s="38">
        <v>44511</v>
      </c>
      <c r="B632" s="41" t="s">
        <v>101</v>
      </c>
      <c r="C632" s="39" t="s">
        <v>16</v>
      </c>
      <c r="D632" s="25">
        <f t="shared" ref="D632" si="1187">300000/E632</f>
        <v>198.019801980198</v>
      </c>
      <c r="E632" s="40">
        <v>1515</v>
      </c>
      <c r="F632" s="41">
        <v>1550</v>
      </c>
      <c r="G632" s="37">
        <v>0</v>
      </c>
      <c r="H632" s="27">
        <f t="shared" ref="H632" si="1188">IF(C632="BUY",(F632-E632)*D632,(E632-F632)*D632)</f>
        <v>6930.69306930693</v>
      </c>
      <c r="I632" s="27" t="str">
        <f t="shared" ref="I632" si="1189">IF(G632=0,"0.00",IF(C632="BUY",(G632-F632)*D632,(F632-G632)*D632))</f>
        <v>0.00</v>
      </c>
      <c r="J632" s="27">
        <f t="shared" si="1069"/>
        <v>6930.69306930693</v>
      </c>
      <c r="K632" s="4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="1" customFormat="1" ht="14.25" spans="1:33">
      <c r="A633" s="38">
        <v>44510</v>
      </c>
      <c r="B633" s="41" t="s">
        <v>330</v>
      </c>
      <c r="C633" s="39" t="s">
        <v>16</v>
      </c>
      <c r="D633" s="25">
        <f t="shared" ref="D633" si="1190">300000/E633</f>
        <v>404.312668463612</v>
      </c>
      <c r="E633" s="40">
        <v>742</v>
      </c>
      <c r="F633" s="41">
        <v>760</v>
      </c>
      <c r="G633" s="37">
        <v>0</v>
      </c>
      <c r="H633" s="27">
        <f t="shared" ref="H633" si="1191">IF(C633="BUY",(F633-E633)*D633,(E633-F633)*D633)</f>
        <v>7277.62803234501</v>
      </c>
      <c r="I633" s="27" t="str">
        <f t="shared" ref="I633" si="1192">IF(G633=0,"0.00",IF(C633="BUY",(G633-F633)*D633,(F633-G633)*D633))</f>
        <v>0.00</v>
      </c>
      <c r="J633" s="27">
        <f t="shared" si="1069"/>
        <v>7277.62803234501</v>
      </c>
      <c r="K633" s="4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="1" customFormat="1" ht="14.25" spans="1:33">
      <c r="A634" s="38">
        <v>44508</v>
      </c>
      <c r="B634" s="41" t="s">
        <v>316</v>
      </c>
      <c r="C634" s="39" t="s">
        <v>16</v>
      </c>
      <c r="D634" s="25">
        <f t="shared" ref="D634" si="1193">300000/E634</f>
        <v>559.701492537313</v>
      </c>
      <c r="E634" s="40">
        <v>536</v>
      </c>
      <c r="F634" s="41">
        <v>545.15</v>
      </c>
      <c r="G634" s="37">
        <v>0</v>
      </c>
      <c r="H634" s="27">
        <f t="shared" ref="H634" si="1194">IF(C634="BUY",(F634-E634)*D634,(E634-F634)*D634)</f>
        <v>5121.26865671641</v>
      </c>
      <c r="I634" s="27" t="str">
        <f t="shared" ref="I634" si="1195">IF(G634=0,"0.00",IF(C634="BUY",(G634-F634)*D634,(F634-G634)*D634))</f>
        <v>0.00</v>
      </c>
      <c r="J634" s="27">
        <f t="shared" si="1069"/>
        <v>5121.26865671641</v>
      </c>
      <c r="K634" s="4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="3" customFormat="1" ht="14.25" spans="1:63">
      <c r="A635" s="38">
        <v>44502</v>
      </c>
      <c r="B635" s="41" t="s">
        <v>331</v>
      </c>
      <c r="C635" s="43" t="s">
        <v>16</v>
      </c>
      <c r="D635" s="25">
        <f t="shared" ref="D635:D637" si="1196">300000/E635</f>
        <v>182.937984023416</v>
      </c>
      <c r="E635" s="48">
        <v>1639.9</v>
      </c>
      <c r="F635" s="48">
        <v>1699</v>
      </c>
      <c r="G635" s="44">
        <v>0</v>
      </c>
      <c r="H635" s="27">
        <f t="shared" ref="H635" si="1197">IF(C635="BUY",(F635-E635)*D635,(E635-F635)*D635)</f>
        <v>10811.6348557839</v>
      </c>
      <c r="I635" s="27" t="str">
        <f t="shared" ref="I635" si="1198">IF(G635=0,"0.00",IF(C635="BUY",(G635-F635)*D635,(F635-G635)*D635))</f>
        <v>0.00</v>
      </c>
      <c r="J635" s="27">
        <f t="shared" si="1069"/>
        <v>10811.6348557839</v>
      </c>
      <c r="K635" s="49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1"/>
    </row>
    <row r="636" s="1" customFormat="1" ht="14.25" spans="1:33">
      <c r="A636" s="38">
        <v>44497</v>
      </c>
      <c r="B636" s="41" t="s">
        <v>332</v>
      </c>
      <c r="C636" s="39" t="s">
        <v>16</v>
      </c>
      <c r="D636" s="25">
        <f t="shared" ref="D636" si="1199">300000/E636</f>
        <v>304.568527918782</v>
      </c>
      <c r="E636" s="40">
        <v>985</v>
      </c>
      <c r="F636" s="41">
        <v>1000</v>
      </c>
      <c r="G636" s="37">
        <v>0</v>
      </c>
      <c r="H636" s="27">
        <f t="shared" ref="H636" si="1200">IF(C636="BUY",(F636-E636)*D636,(E636-F636)*D636)</f>
        <v>4568.52791878173</v>
      </c>
      <c r="I636" s="27" t="str">
        <f t="shared" ref="I636" si="1201">IF(G636=0,"0.00",IF(C636="BUY",(G636-F636)*D636,(F636-G636)*D636))</f>
        <v>0.00</v>
      </c>
      <c r="J636" s="27">
        <f t="shared" si="1069"/>
        <v>4568.52791878173</v>
      </c>
      <c r="K636" s="4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="1" customFormat="1" ht="14.25" spans="1:33">
      <c r="A637" s="38">
        <v>44496</v>
      </c>
      <c r="B637" s="41" t="s">
        <v>333</v>
      </c>
      <c r="C637" s="39" t="s">
        <v>16</v>
      </c>
      <c r="D637" s="25">
        <f t="shared" si="1196"/>
        <v>555.555555555556</v>
      </c>
      <c r="E637" s="40">
        <v>540</v>
      </c>
      <c r="F637" s="41">
        <v>540</v>
      </c>
      <c r="G637" s="37">
        <v>0</v>
      </c>
      <c r="H637" s="27">
        <f t="shared" ref="H637" si="1202">IF(C637="BUY",(F637-E637)*D637,(E637-F637)*D637)</f>
        <v>0</v>
      </c>
      <c r="I637" s="27" t="str">
        <f t="shared" ref="I637" si="1203">IF(G637=0,"0.00",IF(C637="BUY",(G637-F637)*D637,(F637-G637)*D637))</f>
        <v>0.00</v>
      </c>
      <c r="J637" s="27">
        <f t="shared" si="1069"/>
        <v>0</v>
      </c>
      <c r="K637" s="4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="1" customFormat="1" ht="14.25" spans="1:33">
      <c r="A638" s="38">
        <v>44495</v>
      </c>
      <c r="B638" s="41" t="s">
        <v>230</v>
      </c>
      <c r="C638" s="39" t="s">
        <v>16</v>
      </c>
      <c r="D638" s="25">
        <f t="shared" ref="D638" si="1204">300000/E638</f>
        <v>326.086956521739</v>
      </c>
      <c r="E638" s="40">
        <v>920</v>
      </c>
      <c r="F638" s="41">
        <v>960</v>
      </c>
      <c r="G638" s="37">
        <v>0</v>
      </c>
      <c r="H638" s="27">
        <f t="shared" ref="H638" si="1205">IF(C638="BUY",(F638-E638)*D638,(E638-F638)*D638)</f>
        <v>13043.4782608696</v>
      </c>
      <c r="I638" s="27" t="str">
        <f t="shared" ref="I638" si="1206">IF(G638=0,"0.00",IF(C638="BUY",(G638-F638)*D638,(F638-G638)*D638))</f>
        <v>0.00</v>
      </c>
      <c r="J638" s="27">
        <f t="shared" si="1069"/>
        <v>13043.4782608696</v>
      </c>
      <c r="K638" s="4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="1" customFormat="1" ht="14.25" spans="1:33">
      <c r="A639" s="38">
        <v>44494</v>
      </c>
      <c r="B639" s="41" t="s">
        <v>110</v>
      </c>
      <c r="C639" s="39" t="s">
        <v>16</v>
      </c>
      <c r="D639" s="25">
        <f t="shared" ref="D639" si="1207">300000/E639</f>
        <v>571.428571428571</v>
      </c>
      <c r="E639" s="40">
        <v>525</v>
      </c>
      <c r="F639" s="41">
        <v>538</v>
      </c>
      <c r="G639" s="37">
        <v>0</v>
      </c>
      <c r="H639" s="27">
        <f t="shared" ref="H639" si="1208">IF(C639="BUY",(F639-E639)*D639,(E639-F639)*D639)</f>
        <v>7428.57142857143</v>
      </c>
      <c r="I639" s="27" t="str">
        <f t="shared" ref="I639" si="1209">IF(G639=0,"0.00",IF(C639="BUY",(G639-F639)*D639,(F639-G639)*D639))</f>
        <v>0.00</v>
      </c>
      <c r="J639" s="27">
        <f t="shared" si="1069"/>
        <v>7428.57142857143</v>
      </c>
      <c r="K639" s="4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="1" customFormat="1" ht="14.25" spans="1:33">
      <c r="A640" s="38">
        <v>44491</v>
      </c>
      <c r="B640" s="41" t="s">
        <v>287</v>
      </c>
      <c r="C640" s="39" t="s">
        <v>16</v>
      </c>
      <c r="D640" s="25">
        <f t="shared" ref="D640" si="1210">300000/E640</f>
        <v>230.211410812263</v>
      </c>
      <c r="E640" s="40">
        <v>1303.15</v>
      </c>
      <c r="F640" s="41">
        <v>1313</v>
      </c>
      <c r="G640" s="37">
        <v>0</v>
      </c>
      <c r="H640" s="27">
        <f t="shared" ref="H640" si="1211">IF(C640="BUY",(F640-E640)*D640,(E640-F640)*D640)</f>
        <v>2267.58239650077</v>
      </c>
      <c r="I640" s="27" t="str">
        <f t="shared" ref="I640" si="1212">IF(G640=0,"0.00",IF(C640="BUY",(G640-F640)*D640,(F640-G640)*D640))</f>
        <v>0.00</v>
      </c>
      <c r="J640" s="27">
        <f t="shared" si="1069"/>
        <v>2267.58239650077</v>
      </c>
      <c r="K640" s="4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="1" customFormat="1" ht="14.25" spans="1:33">
      <c r="A641" s="38">
        <v>44491</v>
      </c>
      <c r="B641" s="41" t="s">
        <v>322</v>
      </c>
      <c r="C641" s="39" t="s">
        <v>16</v>
      </c>
      <c r="D641" s="25">
        <f t="shared" ref="D641" si="1213">300000/E641</f>
        <v>1052.63157894737</v>
      </c>
      <c r="E641" s="40">
        <v>285</v>
      </c>
      <c r="F641" s="41">
        <v>289.15</v>
      </c>
      <c r="G641" s="37">
        <v>0</v>
      </c>
      <c r="H641" s="27">
        <f t="shared" ref="H641" si="1214">IF(C641="BUY",(F641-E641)*D641,(E641-F641)*D641)</f>
        <v>4368.42105263155</v>
      </c>
      <c r="I641" s="27" t="str">
        <f t="shared" ref="I641" si="1215">IF(G641=0,"0.00",IF(C641="BUY",(G641-F641)*D641,(F641-G641)*D641))</f>
        <v>0.00</v>
      </c>
      <c r="J641" s="27">
        <f t="shared" ref="J641:J704" si="1216">I641+H641</f>
        <v>4368.42105263155</v>
      </c>
      <c r="K641" s="4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="1" customFormat="1" ht="14.25" spans="1:33">
      <c r="A642" s="38">
        <v>44489</v>
      </c>
      <c r="B642" s="41" t="s">
        <v>334</v>
      </c>
      <c r="C642" s="39" t="s">
        <v>16</v>
      </c>
      <c r="D642" s="25">
        <f t="shared" ref="D642" si="1217">300000/E642</f>
        <v>553.505535055351</v>
      </c>
      <c r="E642" s="40">
        <v>542</v>
      </c>
      <c r="F642" s="41">
        <v>565</v>
      </c>
      <c r="G642" s="37">
        <v>0</v>
      </c>
      <c r="H642" s="27">
        <f t="shared" ref="H642" si="1218">IF(C642="BUY",(F642-E642)*D642,(E642-F642)*D642)</f>
        <v>12730.6273062731</v>
      </c>
      <c r="I642" s="27" t="str">
        <f t="shared" ref="I642" si="1219">IF(G642=0,"0.00",IF(C642="BUY",(G642-F642)*D642,(F642-G642)*D642))</f>
        <v>0.00</v>
      </c>
      <c r="J642" s="27">
        <f t="shared" si="1216"/>
        <v>12730.6273062731</v>
      </c>
      <c r="K642" s="4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="1" customFormat="1" ht="14.25" spans="1:33">
      <c r="A643" s="38">
        <v>44488</v>
      </c>
      <c r="B643" s="41" t="s">
        <v>317</v>
      </c>
      <c r="C643" s="39" t="s">
        <v>16</v>
      </c>
      <c r="D643" s="25">
        <f t="shared" ref="D643" si="1220">300000/E643</f>
        <v>92.1658986175115</v>
      </c>
      <c r="E643" s="40">
        <v>3255</v>
      </c>
      <c r="F643" s="41">
        <v>3155</v>
      </c>
      <c r="G643" s="37">
        <v>0</v>
      </c>
      <c r="H643" s="27">
        <f t="shared" ref="H643" si="1221">IF(C643="BUY",(F643-E643)*D643,(E643-F643)*D643)</f>
        <v>-9216.58986175115</v>
      </c>
      <c r="I643" s="27" t="str">
        <f t="shared" ref="I643" si="1222">IF(G643=0,"0.00",IF(C643="BUY",(G643-F643)*D643,(F643-G643)*D643))</f>
        <v>0.00</v>
      </c>
      <c r="J643" s="27">
        <f t="shared" si="1216"/>
        <v>-9216.58986175115</v>
      </c>
      <c r="K643" s="4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="1" customFormat="1" ht="14.25" spans="1:33">
      <c r="A644" s="38">
        <v>44488</v>
      </c>
      <c r="B644" s="41" t="s">
        <v>335</v>
      </c>
      <c r="C644" s="39" t="s">
        <v>16</v>
      </c>
      <c r="D644" s="25">
        <f t="shared" ref="D644" si="1223">300000/E644</f>
        <v>2000</v>
      </c>
      <c r="E644" s="40">
        <v>150</v>
      </c>
      <c r="F644" s="41">
        <v>145</v>
      </c>
      <c r="G644" s="37">
        <v>0</v>
      </c>
      <c r="H644" s="27">
        <f t="shared" ref="H644" si="1224">IF(C644="BUY",(F644-E644)*D644,(E644-F644)*D644)</f>
        <v>-10000</v>
      </c>
      <c r="I644" s="27" t="str">
        <f t="shared" ref="I644" si="1225">IF(G644=0,"0.00",IF(C644="BUY",(G644-F644)*D644,(F644-G644)*D644))</f>
        <v>0.00</v>
      </c>
      <c r="J644" s="27">
        <f t="shared" si="1216"/>
        <v>-10000</v>
      </c>
      <c r="K644" s="4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="1" customFormat="1" ht="14.25" spans="1:33">
      <c r="A645" s="38">
        <v>44487</v>
      </c>
      <c r="B645" s="41" t="s">
        <v>83</v>
      </c>
      <c r="C645" s="39" t="s">
        <v>16</v>
      </c>
      <c r="D645" s="25">
        <f t="shared" ref="D645" si="1226">300000/E645</f>
        <v>441.176470588235</v>
      </c>
      <c r="E645" s="40">
        <v>680</v>
      </c>
      <c r="F645" s="41">
        <v>693</v>
      </c>
      <c r="G645" s="37">
        <v>0</v>
      </c>
      <c r="H645" s="27">
        <f t="shared" ref="H645" si="1227">IF(C645="BUY",(F645-E645)*D645,(E645-F645)*D645)</f>
        <v>5735.29411764706</v>
      </c>
      <c r="I645" s="27" t="str">
        <f t="shared" ref="I645" si="1228">IF(G645=0,"0.00",IF(C645="BUY",(G645-F645)*D645,(F645-G645)*D645))</f>
        <v>0.00</v>
      </c>
      <c r="J645" s="27">
        <f t="shared" si="1216"/>
        <v>5735.29411764706</v>
      </c>
      <c r="K645" s="4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="1" customFormat="1" ht="14.25" spans="1:33">
      <c r="A646" s="38">
        <v>44487</v>
      </c>
      <c r="B646" s="41" t="s">
        <v>336</v>
      </c>
      <c r="C646" s="39" t="s">
        <v>16</v>
      </c>
      <c r="D646" s="25">
        <f t="shared" ref="D646" si="1229">300000/E646</f>
        <v>354.233085370174</v>
      </c>
      <c r="E646" s="40">
        <v>846.9</v>
      </c>
      <c r="F646" s="41">
        <v>832</v>
      </c>
      <c r="G646" s="37">
        <v>0</v>
      </c>
      <c r="H646" s="27">
        <f t="shared" ref="H646" si="1230">IF(C646="BUY",(F646-E646)*D646,(E646-F646)*D646)</f>
        <v>-5278.07297201558</v>
      </c>
      <c r="I646" s="27" t="str">
        <f t="shared" ref="I646" si="1231">IF(G646=0,"0.00",IF(C646="BUY",(G646-F646)*D646,(F646-G646)*D646))</f>
        <v>0.00</v>
      </c>
      <c r="J646" s="27">
        <f t="shared" si="1216"/>
        <v>-5278.07297201558</v>
      </c>
      <c r="K646" s="4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="1" customFormat="1" ht="14.25" spans="1:33">
      <c r="A647" s="38">
        <v>44483</v>
      </c>
      <c r="B647" s="41" t="s">
        <v>275</v>
      </c>
      <c r="C647" s="39" t="s">
        <v>16</v>
      </c>
      <c r="D647" s="25">
        <f t="shared" ref="D647" si="1232">300000/E647</f>
        <v>315.789473684211</v>
      </c>
      <c r="E647" s="40">
        <v>950</v>
      </c>
      <c r="F647" s="41">
        <v>950</v>
      </c>
      <c r="G647" s="37">
        <v>0</v>
      </c>
      <c r="H647" s="27">
        <f t="shared" ref="H647" si="1233">IF(C647="BUY",(F647-E647)*D647,(E647-F647)*D647)</f>
        <v>0</v>
      </c>
      <c r="I647" s="27" t="str">
        <f t="shared" ref="I647" si="1234">IF(G647=0,"0.00",IF(C647="BUY",(G647-F647)*D647,(F647-G647)*D647))</f>
        <v>0.00</v>
      </c>
      <c r="J647" s="27">
        <f t="shared" si="1216"/>
        <v>0</v>
      </c>
      <c r="K647" s="4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="1" customFormat="1" ht="14.25" spans="1:33">
      <c r="A648" s="38">
        <v>44483</v>
      </c>
      <c r="B648" s="41" t="s">
        <v>337</v>
      </c>
      <c r="C648" s="39" t="s">
        <v>16</v>
      </c>
      <c r="D648" s="25">
        <f t="shared" ref="D648" si="1235">300000/E648</f>
        <v>2000</v>
      </c>
      <c r="E648" s="40">
        <v>150</v>
      </c>
      <c r="F648" s="41">
        <v>155</v>
      </c>
      <c r="G648" s="37">
        <v>0</v>
      </c>
      <c r="H648" s="27">
        <f t="shared" ref="H648" si="1236">IF(C648="BUY",(F648-E648)*D648,(E648-F648)*D648)</f>
        <v>10000</v>
      </c>
      <c r="I648" s="27" t="str">
        <f t="shared" ref="I648" si="1237">IF(G648=0,"0.00",IF(C648="BUY",(G648-F648)*D648,(F648-G648)*D648))</f>
        <v>0.00</v>
      </c>
      <c r="J648" s="27">
        <f t="shared" si="1216"/>
        <v>10000</v>
      </c>
      <c r="K648" s="4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="1" customFormat="1" ht="14.25" spans="1:33">
      <c r="A649" s="38">
        <v>44482</v>
      </c>
      <c r="B649" s="41" t="s">
        <v>338</v>
      </c>
      <c r="C649" s="39" t="s">
        <v>16</v>
      </c>
      <c r="D649" s="25">
        <f t="shared" ref="D649" si="1238">300000/E649</f>
        <v>1244.8132780083</v>
      </c>
      <c r="E649" s="40">
        <v>241</v>
      </c>
      <c r="F649" s="41">
        <v>233</v>
      </c>
      <c r="G649" s="37">
        <v>0</v>
      </c>
      <c r="H649" s="27">
        <f t="shared" ref="H649" si="1239">IF(C649="BUY",(F649-E649)*D649,(E649-F649)*D649)</f>
        <v>-9958.50622406639</v>
      </c>
      <c r="I649" s="27" t="str">
        <f t="shared" ref="I649" si="1240">IF(G649=0,"0.00",IF(C649="BUY",(G649-F649)*D649,(F649-G649)*D649))</f>
        <v>0.00</v>
      </c>
      <c r="J649" s="27">
        <f t="shared" si="1216"/>
        <v>-9958.50622406639</v>
      </c>
      <c r="K649" s="4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="1" customFormat="1" ht="14.25" spans="1:33">
      <c r="A650" s="38">
        <v>44481</v>
      </c>
      <c r="B650" s="41" t="s">
        <v>339</v>
      </c>
      <c r="C650" s="39" t="s">
        <v>16</v>
      </c>
      <c r="D650" s="25">
        <f t="shared" ref="D650" si="1241">300000/E650</f>
        <v>1000</v>
      </c>
      <c r="E650" s="40">
        <v>300</v>
      </c>
      <c r="F650" s="41">
        <v>307</v>
      </c>
      <c r="G650" s="37">
        <v>0</v>
      </c>
      <c r="H650" s="27">
        <f t="shared" ref="H650" si="1242">IF(C650="BUY",(F650-E650)*D650,(E650-F650)*D650)</f>
        <v>7000</v>
      </c>
      <c r="I650" s="27" t="str">
        <f t="shared" ref="I650" si="1243">IF(G650=0,"0.00",IF(C650="BUY",(G650-F650)*D650,(F650-G650)*D650))</f>
        <v>0.00</v>
      </c>
      <c r="J650" s="27">
        <f t="shared" si="1216"/>
        <v>7000</v>
      </c>
      <c r="K650" s="4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="1" customFormat="1" ht="14.25" spans="1:33">
      <c r="A651" s="38">
        <v>44480</v>
      </c>
      <c r="B651" s="41" t="s">
        <v>340</v>
      </c>
      <c r="C651" s="39" t="s">
        <v>16</v>
      </c>
      <c r="D651" s="25">
        <f t="shared" ref="D651" si="1244">300000/E651</f>
        <v>359.281437125748</v>
      </c>
      <c r="E651" s="40">
        <v>835</v>
      </c>
      <c r="F651" s="41">
        <v>815</v>
      </c>
      <c r="G651" s="37">
        <v>0</v>
      </c>
      <c r="H651" s="27">
        <f t="shared" ref="H651" si="1245">IF(C651="BUY",(F651-E651)*D651,(E651-F651)*D651)</f>
        <v>-7185.62874251497</v>
      </c>
      <c r="I651" s="27" t="str">
        <f t="shared" ref="I651" si="1246">IF(G651=0,"0.00",IF(C651="BUY",(G651-F651)*D651,(F651-G651)*D651))</f>
        <v>0.00</v>
      </c>
      <c r="J651" s="27">
        <f t="shared" si="1216"/>
        <v>-7185.62874251497</v>
      </c>
      <c r="K651" s="4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="1" customFormat="1" ht="14.25" spans="1:33">
      <c r="A652" s="38">
        <v>44477</v>
      </c>
      <c r="B652" s="41" t="s">
        <v>341</v>
      </c>
      <c r="C652" s="39" t="s">
        <v>16</v>
      </c>
      <c r="D652" s="25">
        <f t="shared" ref="D652" si="1247">300000/E652</f>
        <v>376.884422110553</v>
      </c>
      <c r="E652" s="40">
        <v>796</v>
      </c>
      <c r="F652" s="41">
        <v>796</v>
      </c>
      <c r="G652" s="37">
        <v>0</v>
      </c>
      <c r="H652" s="27">
        <f t="shared" ref="H652" si="1248">IF(C652="BUY",(F652-E652)*D652,(E652-F652)*D652)</f>
        <v>0</v>
      </c>
      <c r="I652" s="27" t="str">
        <f t="shared" ref="I652" si="1249">IF(G652=0,"0.00",IF(C652="BUY",(G652-F652)*D652,(F652-G652)*D652))</f>
        <v>0.00</v>
      </c>
      <c r="J652" s="27">
        <f t="shared" si="1216"/>
        <v>0</v>
      </c>
      <c r="K652" s="4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="1" customFormat="1" ht="14.25" spans="1:33">
      <c r="A653" s="38">
        <v>44475</v>
      </c>
      <c r="B653" s="41" t="s">
        <v>342</v>
      </c>
      <c r="C653" s="39" t="s">
        <v>16</v>
      </c>
      <c r="D653" s="25">
        <f t="shared" ref="D653" si="1250">300000/E653</f>
        <v>303.643724696356</v>
      </c>
      <c r="E653" s="40">
        <v>988</v>
      </c>
      <c r="F653" s="41">
        <v>973</v>
      </c>
      <c r="G653" s="37">
        <v>0</v>
      </c>
      <c r="H653" s="27">
        <f t="shared" ref="H653" si="1251">IF(C653="BUY",(F653-E653)*D653,(E653-F653)*D653)</f>
        <v>-4554.65587044534</v>
      </c>
      <c r="I653" s="27" t="str">
        <f t="shared" ref="I653" si="1252">IF(G653=0,"0.00",IF(C653="BUY",(G653-F653)*D653,(F653-G653)*D653))</f>
        <v>0.00</v>
      </c>
      <c r="J653" s="27">
        <f t="shared" si="1216"/>
        <v>-4554.65587044534</v>
      </c>
      <c r="K653" s="4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="1" customFormat="1" ht="14.25" spans="1:33">
      <c r="A654" s="38">
        <v>44474</v>
      </c>
      <c r="B654" s="41" t="s">
        <v>343</v>
      </c>
      <c r="C654" s="39" t="s">
        <v>16</v>
      </c>
      <c r="D654" s="25">
        <f t="shared" ref="D654" si="1253">300000/E654</f>
        <v>428.571428571429</v>
      </c>
      <c r="E654" s="40">
        <v>700</v>
      </c>
      <c r="F654" s="41">
        <v>726</v>
      </c>
      <c r="G654" s="37">
        <v>750</v>
      </c>
      <c r="H654" s="27">
        <f t="shared" ref="H654" si="1254">IF(C654="BUY",(F654-E654)*D654,(E654-F654)*D654)</f>
        <v>11142.8571428571</v>
      </c>
      <c r="I654" s="27">
        <f t="shared" ref="I654" si="1255">IF(G654=0,"0.00",IF(C654="BUY",(G654-F654)*D654,(F654-G654)*D654))</f>
        <v>10285.7142857143</v>
      </c>
      <c r="J654" s="27">
        <f t="shared" si="1216"/>
        <v>21428.5714285714</v>
      </c>
      <c r="K654" s="4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="1" customFormat="1" ht="14.25" spans="1:33">
      <c r="A655" s="38">
        <v>44470</v>
      </c>
      <c r="B655" s="41" t="s">
        <v>344</v>
      </c>
      <c r="C655" s="39" t="s">
        <v>16</v>
      </c>
      <c r="D655" s="25">
        <f t="shared" ref="D655" si="1256">300000/E655</f>
        <v>206.896551724138</v>
      </c>
      <c r="E655" s="40">
        <v>1450</v>
      </c>
      <c r="F655" s="41">
        <v>1415</v>
      </c>
      <c r="G655" s="37">
        <v>0</v>
      </c>
      <c r="H655" s="27">
        <f t="shared" ref="H655" si="1257">IF(C655="BUY",(F655-E655)*D655,(E655-F655)*D655)</f>
        <v>-7241.37931034483</v>
      </c>
      <c r="I655" s="27" t="str">
        <f t="shared" ref="I655" si="1258">IF(G655=0,"0.00",IF(C655="BUY",(G655-F655)*D655,(F655-G655)*D655))</f>
        <v>0.00</v>
      </c>
      <c r="J655" s="27">
        <f t="shared" si="1216"/>
        <v>-7241.37931034483</v>
      </c>
      <c r="K655" s="4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="1" customFormat="1" ht="14.25" spans="1:33">
      <c r="A656" s="38">
        <v>44470</v>
      </c>
      <c r="B656" s="41" t="s">
        <v>22</v>
      </c>
      <c r="C656" s="39" t="s">
        <v>16</v>
      </c>
      <c r="D656" s="25">
        <f t="shared" ref="D656" si="1259">300000/E656</f>
        <v>1728.11059907834</v>
      </c>
      <c r="E656" s="40">
        <v>173.6</v>
      </c>
      <c r="F656" s="41">
        <v>178</v>
      </c>
      <c r="G656" s="37">
        <v>0</v>
      </c>
      <c r="H656" s="27">
        <f t="shared" ref="H656" si="1260">IF(C656="BUY",(F656-E656)*D656,(E656-F656)*D656)</f>
        <v>7603.68663594471</v>
      </c>
      <c r="I656" s="27" t="str">
        <f t="shared" ref="I656" si="1261">IF(G656=0,"0.00",IF(C656="BUY",(G656-F656)*D656,(F656-G656)*D656))</f>
        <v>0.00</v>
      </c>
      <c r="J656" s="27">
        <f t="shared" si="1216"/>
        <v>7603.68663594471</v>
      </c>
      <c r="K656" s="4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="1" customFormat="1" ht="14.25" spans="1:33">
      <c r="A657" s="38">
        <v>44469</v>
      </c>
      <c r="B657" s="41" t="s">
        <v>225</v>
      </c>
      <c r="C657" s="39" t="s">
        <v>16</v>
      </c>
      <c r="D657" s="25">
        <v>0</v>
      </c>
      <c r="E657" s="40">
        <v>0</v>
      </c>
      <c r="F657" s="41">
        <v>0</v>
      </c>
      <c r="G657" s="37">
        <v>0</v>
      </c>
      <c r="H657" s="27">
        <f t="shared" ref="H657" si="1262">IF(C657="BUY",(F657-E657)*D657,(E657-F657)*D657)</f>
        <v>0</v>
      </c>
      <c r="I657" s="27" t="str">
        <f t="shared" ref="I657" si="1263">IF(G657=0,"0.00",IF(C657="BUY",(G657-F657)*D657,(F657-G657)*D657))</f>
        <v>0.00</v>
      </c>
      <c r="J657" s="27">
        <f t="shared" si="1216"/>
        <v>0</v>
      </c>
      <c r="K657" s="4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="1" customFormat="1" ht="14.25" spans="1:33">
      <c r="A658" s="38">
        <v>44468</v>
      </c>
      <c r="B658" s="41" t="s">
        <v>345</v>
      </c>
      <c r="C658" s="39" t="s">
        <v>16</v>
      </c>
      <c r="D658" s="25">
        <f t="shared" ref="D658" si="1264">300000/E658</f>
        <v>1153.84615384615</v>
      </c>
      <c r="E658" s="40">
        <v>260</v>
      </c>
      <c r="F658" s="41">
        <v>256.6</v>
      </c>
      <c r="G658" s="37">
        <v>0</v>
      </c>
      <c r="H658" s="27">
        <f t="shared" ref="H658" si="1265">IF(C658="BUY",(F658-E658)*D658,(E658-F658)*D658)</f>
        <v>-3923.0769230769</v>
      </c>
      <c r="I658" s="27" t="str">
        <f t="shared" ref="I658" si="1266">IF(G658=0,"0.00",IF(C658="BUY",(G658-F658)*D658,(F658-G658)*D658))</f>
        <v>0.00</v>
      </c>
      <c r="J658" s="27">
        <f t="shared" si="1216"/>
        <v>-3923.0769230769</v>
      </c>
      <c r="K658" s="4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="1" customFormat="1" ht="14.25" spans="1:33">
      <c r="A659" s="38">
        <v>44467</v>
      </c>
      <c r="B659" s="41" t="s">
        <v>346</v>
      </c>
      <c r="C659" s="39" t="s">
        <v>16</v>
      </c>
      <c r="D659" s="25">
        <f t="shared" ref="D659" si="1267">300000/E659</f>
        <v>1229.50819672131</v>
      </c>
      <c r="E659" s="40">
        <v>244</v>
      </c>
      <c r="F659" s="41">
        <v>236.6</v>
      </c>
      <c r="G659" s="37">
        <v>0</v>
      </c>
      <c r="H659" s="27">
        <f t="shared" ref="H659" si="1268">IF(C659="BUY",(F659-E659)*D659,(E659-F659)*D659)</f>
        <v>-9098.36065573771</v>
      </c>
      <c r="I659" s="27" t="str">
        <f t="shared" ref="I659" si="1269">IF(G659=0,"0.00",IF(C659="BUY",(G659-F659)*D659,(F659-G659)*D659))</f>
        <v>0.00</v>
      </c>
      <c r="J659" s="27">
        <f t="shared" si="1216"/>
        <v>-9098.36065573771</v>
      </c>
      <c r="K659" s="4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="1" customFormat="1" ht="14.25" spans="1:33">
      <c r="A660" s="38">
        <v>44466</v>
      </c>
      <c r="B660" s="41" t="s">
        <v>346</v>
      </c>
      <c r="C660" s="39" t="s">
        <v>16</v>
      </c>
      <c r="D660" s="25">
        <f t="shared" ref="D660" si="1270">300000/E660</f>
        <v>1327.43362831858</v>
      </c>
      <c r="E660" s="40">
        <v>226</v>
      </c>
      <c r="F660" s="41">
        <v>236</v>
      </c>
      <c r="G660" s="37">
        <v>246</v>
      </c>
      <c r="H660" s="27">
        <f t="shared" ref="H660" si="1271">IF(C660="BUY",(F660-E660)*D660,(E660-F660)*D660)</f>
        <v>13274.3362831858</v>
      </c>
      <c r="I660" s="27">
        <f t="shared" ref="I660" si="1272">IF(G660=0,"0.00",IF(C660="BUY",(G660-F660)*D660,(F660-G660)*D660))</f>
        <v>13274.3362831858</v>
      </c>
      <c r="J660" s="27">
        <f t="shared" si="1216"/>
        <v>26548.6725663717</v>
      </c>
      <c r="K660" s="4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="1" customFormat="1" ht="14.25" spans="1:33">
      <c r="A661" s="38">
        <v>44463</v>
      </c>
      <c r="B661" s="41" t="s">
        <v>316</v>
      </c>
      <c r="C661" s="39" t="s">
        <v>16</v>
      </c>
      <c r="D661" s="25">
        <f t="shared" ref="D661" si="1273">300000/E661</f>
        <v>652.173913043478</v>
      </c>
      <c r="E661" s="40">
        <v>460</v>
      </c>
      <c r="F661" s="41">
        <v>490</v>
      </c>
      <c r="G661" s="37">
        <v>0</v>
      </c>
      <c r="H661" s="27">
        <f t="shared" ref="H661" si="1274">IF(C661="BUY",(F661-E661)*D661,(E661-F661)*D661)</f>
        <v>19565.2173913043</v>
      </c>
      <c r="I661" s="27" t="str">
        <f t="shared" ref="I661" si="1275">IF(G661=0,"0.00",IF(C661="BUY",(G661-F661)*D661,(F661-G661)*D661))</f>
        <v>0.00</v>
      </c>
      <c r="J661" s="27">
        <f t="shared" si="1216"/>
        <v>19565.2173913043</v>
      </c>
      <c r="K661" s="4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="1" customFormat="1" ht="14.25" spans="1:33">
      <c r="A662" s="38">
        <v>44462</v>
      </c>
      <c r="B662" s="41" t="s">
        <v>347</v>
      </c>
      <c r="C662" s="39" t="s">
        <v>16</v>
      </c>
      <c r="D662" s="25">
        <f t="shared" ref="D662" si="1276">300000/E662</f>
        <v>327.868852459016</v>
      </c>
      <c r="E662" s="40">
        <v>915</v>
      </c>
      <c r="F662" s="41">
        <v>949.9</v>
      </c>
      <c r="G662" s="37">
        <v>0</v>
      </c>
      <c r="H662" s="27">
        <f t="shared" ref="H662" si="1277">IF(C662="BUY",(F662-E662)*D662,(E662-F662)*D662)</f>
        <v>11442.6229508197</v>
      </c>
      <c r="I662" s="27" t="str">
        <f t="shared" ref="I662" si="1278">IF(G662=0,"0.00",IF(C662="BUY",(G662-F662)*D662,(F662-G662)*D662))</f>
        <v>0.00</v>
      </c>
      <c r="J662" s="27">
        <f t="shared" si="1216"/>
        <v>11442.6229508197</v>
      </c>
      <c r="K662" s="4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="1" customFormat="1" ht="14.25" spans="1:33">
      <c r="A663" s="38">
        <v>44461</v>
      </c>
      <c r="B663" s="41" t="s">
        <v>348</v>
      </c>
      <c r="C663" s="39" t="s">
        <v>16</v>
      </c>
      <c r="D663" s="25">
        <f t="shared" ref="D663" si="1279">300000/E663</f>
        <v>157.397691500525</v>
      </c>
      <c r="E663" s="40">
        <v>1906</v>
      </c>
      <c r="F663" s="41">
        <v>1960</v>
      </c>
      <c r="G663" s="37">
        <v>2015</v>
      </c>
      <c r="H663" s="27">
        <f t="shared" ref="H663" si="1280">IF(C663="BUY",(F663-E663)*D663,(E663-F663)*D663)</f>
        <v>8499.47534102833</v>
      </c>
      <c r="I663" s="27">
        <f t="shared" ref="I663" si="1281">IF(G663=0,"0.00",IF(C663="BUY",(G663-F663)*D663,(F663-G663)*D663))</f>
        <v>8656.87303252886</v>
      </c>
      <c r="J663" s="27">
        <f t="shared" si="1216"/>
        <v>17156.3483735572</v>
      </c>
      <c r="K663" s="4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="1" customFormat="1" ht="14.25" spans="1:33">
      <c r="A664" s="38">
        <v>44461</v>
      </c>
      <c r="B664" s="41" t="s">
        <v>349</v>
      </c>
      <c r="C664" s="39" t="s">
        <v>16</v>
      </c>
      <c r="D664" s="25">
        <f t="shared" ref="D664" si="1282">300000/E664</f>
        <v>130.662020905923</v>
      </c>
      <c r="E664" s="40">
        <v>2296</v>
      </c>
      <c r="F664" s="41">
        <v>2260</v>
      </c>
      <c r="G664" s="37">
        <v>0</v>
      </c>
      <c r="H664" s="27">
        <f t="shared" ref="H664" si="1283">IF(C664="BUY",(F664-E664)*D664,(E664-F664)*D664)</f>
        <v>-4703.83275261324</v>
      </c>
      <c r="I664" s="27" t="str">
        <f t="shared" ref="I664" si="1284">IF(G664=0,"0.00",IF(C664="BUY",(G664-F664)*D664,(F664-G664)*D664))</f>
        <v>0.00</v>
      </c>
      <c r="J664" s="27">
        <f t="shared" si="1216"/>
        <v>-4703.83275261324</v>
      </c>
      <c r="K664" s="4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="1" customFormat="1" ht="14.25" spans="1:33">
      <c r="A665" s="38">
        <v>44456</v>
      </c>
      <c r="B665" s="41" t="s">
        <v>350</v>
      </c>
      <c r="C665" s="39" t="s">
        <v>16</v>
      </c>
      <c r="D665" s="25">
        <f t="shared" ref="D665" si="1285">300000/E665</f>
        <v>63.1578947368421</v>
      </c>
      <c r="E665" s="40">
        <v>4750</v>
      </c>
      <c r="F665" s="41">
        <v>4850</v>
      </c>
      <c r="G665" s="37">
        <v>0</v>
      </c>
      <c r="H665" s="27">
        <f t="shared" ref="H665" si="1286">IF(C665="BUY",(F665-E665)*D665,(E665-F665)*D665)</f>
        <v>6315.78947368421</v>
      </c>
      <c r="I665" s="27" t="str">
        <f t="shared" ref="I665" si="1287">IF(G665=0,"0.00",IF(C665="BUY",(G665-F665)*D665,(F665-G665)*D665))</f>
        <v>0.00</v>
      </c>
      <c r="J665" s="27">
        <f t="shared" si="1216"/>
        <v>6315.78947368421</v>
      </c>
      <c r="K665" s="4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="1" customFormat="1" ht="14.25" spans="1:33">
      <c r="A666" s="38">
        <v>44455</v>
      </c>
      <c r="B666" s="41" t="s">
        <v>351</v>
      </c>
      <c r="C666" s="39" t="s">
        <v>16</v>
      </c>
      <c r="D666" s="25">
        <f t="shared" ref="D666" si="1288">300000/E666</f>
        <v>398.406374501992</v>
      </c>
      <c r="E666" s="40">
        <v>753</v>
      </c>
      <c r="F666" s="41">
        <v>730</v>
      </c>
      <c r="G666" s="37">
        <v>0</v>
      </c>
      <c r="H666" s="27">
        <f t="shared" ref="H666" si="1289">IF(C666="BUY",(F666-E666)*D666,(E666-F666)*D666)</f>
        <v>-9163.34661354582</v>
      </c>
      <c r="I666" s="27" t="str">
        <f t="shared" ref="I666" si="1290">IF(G666=0,"0.00",IF(C666="BUY",(G666-F666)*D666,(F666-G666)*D666))</f>
        <v>0.00</v>
      </c>
      <c r="J666" s="27">
        <f t="shared" si="1216"/>
        <v>-9163.34661354582</v>
      </c>
      <c r="K666" s="4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="1" customFormat="1" ht="14.25" spans="1:33">
      <c r="A667" s="38">
        <v>44455</v>
      </c>
      <c r="B667" s="41" t="s">
        <v>78</v>
      </c>
      <c r="C667" s="39" t="s">
        <v>16</v>
      </c>
      <c r="D667" s="25">
        <f t="shared" ref="D667" si="1291">300000/E667</f>
        <v>115.384615384615</v>
      </c>
      <c r="E667" s="40">
        <v>2600</v>
      </c>
      <c r="F667" s="41">
        <v>2565</v>
      </c>
      <c r="G667" s="37">
        <v>0</v>
      </c>
      <c r="H667" s="27">
        <f t="shared" ref="H667" si="1292">IF(C667="BUY",(F667-E667)*D667,(E667-F667)*D667)</f>
        <v>-4038.46153846154</v>
      </c>
      <c r="I667" s="27" t="str">
        <f t="shared" ref="I667" si="1293">IF(G667=0,"0.00",IF(C667="BUY",(G667-F667)*D667,(F667-G667)*D667))</f>
        <v>0.00</v>
      </c>
      <c r="J667" s="27">
        <f t="shared" si="1216"/>
        <v>-4038.46153846154</v>
      </c>
      <c r="K667" s="4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="1" customFormat="1" ht="14.25" spans="1:33">
      <c r="A668" s="38">
        <v>44453</v>
      </c>
      <c r="B668" s="41" t="s">
        <v>352</v>
      </c>
      <c r="C668" s="39" t="s">
        <v>16</v>
      </c>
      <c r="D668" s="25">
        <f t="shared" ref="D668" si="1294">300000/E668</f>
        <v>340.909090909091</v>
      </c>
      <c r="E668" s="40">
        <v>880</v>
      </c>
      <c r="F668" s="41">
        <v>880</v>
      </c>
      <c r="G668" s="37">
        <v>0</v>
      </c>
      <c r="H668" s="27">
        <f t="shared" ref="H668" si="1295">IF(C668="BUY",(F668-E668)*D668,(E668-F668)*D668)</f>
        <v>0</v>
      </c>
      <c r="I668" s="27" t="str">
        <f t="shared" ref="I668" si="1296">IF(G668=0,"0.00",IF(C668="BUY",(G668-F668)*D668,(F668-G668)*D668))</f>
        <v>0.00</v>
      </c>
      <c r="J668" s="27">
        <f t="shared" si="1216"/>
        <v>0</v>
      </c>
      <c r="K668" s="4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="1" customFormat="1" ht="14.25" spans="1:33">
      <c r="A669" s="38">
        <v>44448</v>
      </c>
      <c r="B669" s="41" t="s">
        <v>219</v>
      </c>
      <c r="C669" s="39" t="s">
        <v>16</v>
      </c>
      <c r="D669" s="25">
        <f t="shared" ref="D669" si="1297">300000/E669</f>
        <v>321.888412017167</v>
      </c>
      <c r="E669" s="40">
        <v>932</v>
      </c>
      <c r="F669" s="41">
        <v>932</v>
      </c>
      <c r="G669" s="37">
        <v>0</v>
      </c>
      <c r="H669" s="27">
        <f t="shared" ref="H669" si="1298">IF(C669="BUY",(F669-E669)*D669,(E669-F669)*D669)</f>
        <v>0</v>
      </c>
      <c r="I669" s="27" t="str">
        <f t="shared" ref="I669" si="1299">IF(G669=0,"0.00",IF(C669="BUY",(G669-F669)*D669,(F669-G669)*D669))</f>
        <v>0.00</v>
      </c>
      <c r="J669" s="27">
        <f t="shared" si="1216"/>
        <v>0</v>
      </c>
      <c r="K669" s="4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="1" customFormat="1" ht="14.25" spans="1:33">
      <c r="A670" s="38">
        <v>44448</v>
      </c>
      <c r="B670" s="41" t="s">
        <v>219</v>
      </c>
      <c r="C670" s="39" t="s">
        <v>16</v>
      </c>
      <c r="D670" s="25">
        <f t="shared" ref="D670" si="1300">300000/E670</f>
        <v>345.383375546857</v>
      </c>
      <c r="E670" s="40">
        <v>868.6</v>
      </c>
      <c r="F670" s="41">
        <v>900</v>
      </c>
      <c r="G670" s="37">
        <v>935</v>
      </c>
      <c r="H670" s="27">
        <f t="shared" ref="H670" si="1301">IF(C670="BUY",(F670-E670)*D670,(E670-F670)*D670)</f>
        <v>10845.0379921713</v>
      </c>
      <c r="I670" s="27">
        <f t="shared" ref="I670" si="1302">IF(G670=0,"0.00",IF(C670="BUY",(G670-F670)*D670,(F670-G670)*D670))</f>
        <v>12088.41814414</v>
      </c>
      <c r="J670" s="27">
        <f t="shared" si="1216"/>
        <v>22933.4561363113</v>
      </c>
      <c r="K670" s="4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="1" customFormat="1" ht="14.25" spans="1:33">
      <c r="A671" s="38">
        <v>44447</v>
      </c>
      <c r="B671" s="41" t="s">
        <v>259</v>
      </c>
      <c r="C671" s="39" t="s">
        <v>16</v>
      </c>
      <c r="D671" s="25">
        <f t="shared" ref="D671" si="1303">300000/E671</f>
        <v>1442.30769230769</v>
      </c>
      <c r="E671" s="40">
        <v>208</v>
      </c>
      <c r="F671" s="41">
        <v>203.6</v>
      </c>
      <c r="G671" s="37">
        <v>0</v>
      </c>
      <c r="H671" s="27">
        <f t="shared" ref="H671" si="1304">IF(C671="BUY",(F671-E671)*D671,(E671-F671)*D671)</f>
        <v>-6346.15384615385</v>
      </c>
      <c r="I671" s="27" t="str">
        <f t="shared" ref="I671" si="1305">IF(G671=0,"0.00",IF(C671="BUY",(G671-F671)*D671,(F671-G671)*D671))</f>
        <v>0.00</v>
      </c>
      <c r="J671" s="27">
        <f t="shared" si="1216"/>
        <v>-6346.15384615385</v>
      </c>
      <c r="K671" s="4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="1" customFormat="1" ht="14.25" spans="1:33">
      <c r="A672" s="38">
        <v>44446</v>
      </c>
      <c r="B672" s="41" t="s">
        <v>353</v>
      </c>
      <c r="C672" s="39" t="s">
        <v>16</v>
      </c>
      <c r="D672" s="25">
        <f t="shared" ref="D672" si="1306">300000/E672</f>
        <v>745.156482861401</v>
      </c>
      <c r="E672" s="40">
        <v>402.6</v>
      </c>
      <c r="F672" s="41">
        <v>402.6</v>
      </c>
      <c r="G672" s="37">
        <v>0</v>
      </c>
      <c r="H672" s="27">
        <f t="shared" ref="H672" si="1307">IF(C672="BUY",(F672-E672)*D672,(E672-F672)*D672)</f>
        <v>0</v>
      </c>
      <c r="I672" s="27" t="str">
        <f t="shared" ref="I672" si="1308">IF(G672=0,"0.00",IF(C672="BUY",(G672-F672)*D672,(F672-G672)*D672))</f>
        <v>0.00</v>
      </c>
      <c r="J672" s="27">
        <f t="shared" si="1216"/>
        <v>0</v>
      </c>
      <c r="K672" s="4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="1" customFormat="1" ht="14.25" spans="1:33">
      <c r="A673" s="38">
        <v>44445</v>
      </c>
      <c r="B673" s="41" t="s">
        <v>354</v>
      </c>
      <c r="C673" s="39" t="s">
        <v>16</v>
      </c>
      <c r="D673" s="25">
        <f t="shared" ref="D673" si="1309">300000/E673</f>
        <v>116.959064327485</v>
      </c>
      <c r="E673" s="40">
        <v>2565</v>
      </c>
      <c r="F673" s="41">
        <v>2623</v>
      </c>
      <c r="G673" s="37">
        <v>0</v>
      </c>
      <c r="H673" s="27">
        <f t="shared" ref="H673" si="1310">IF(C673="BUY",(F673-E673)*D673,(E673-F673)*D673)</f>
        <v>6783.62573099415</v>
      </c>
      <c r="I673" s="27" t="str">
        <f t="shared" ref="I673" si="1311">IF(G673=0,"0.00",IF(C673="BUY",(G673-F673)*D673,(F673-G673)*D673))</f>
        <v>0.00</v>
      </c>
      <c r="J673" s="27">
        <f t="shared" si="1216"/>
        <v>6783.62573099415</v>
      </c>
      <c r="K673" s="4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="1" customFormat="1" ht="14.25" spans="1:33">
      <c r="A674" s="38">
        <v>44442</v>
      </c>
      <c r="B674" s="41" t="s">
        <v>53</v>
      </c>
      <c r="C674" s="39" t="s">
        <v>16</v>
      </c>
      <c r="D674" s="25">
        <f t="shared" ref="D674" si="1312">300000/E674</f>
        <v>283.393160778387</v>
      </c>
      <c r="E674" s="40">
        <v>1058.6</v>
      </c>
      <c r="F674" s="41">
        <v>1100</v>
      </c>
      <c r="G674" s="37">
        <v>0</v>
      </c>
      <c r="H674" s="27">
        <f t="shared" ref="H674" si="1313">IF(C674="BUY",(F674-E674)*D674,(E674-F674)*D674)</f>
        <v>11732.4768562252</v>
      </c>
      <c r="I674" s="27" t="str">
        <f t="shared" ref="I674" si="1314">IF(G674=0,"0.00",IF(C674="BUY",(G674-F674)*D674,(F674-G674)*D674))</f>
        <v>0.00</v>
      </c>
      <c r="J674" s="27">
        <f t="shared" si="1216"/>
        <v>11732.4768562252</v>
      </c>
      <c r="K674" s="4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="1" customFormat="1" ht="14.25" spans="1:33">
      <c r="A675" s="38">
        <v>44441</v>
      </c>
      <c r="B675" s="41" t="s">
        <v>355</v>
      </c>
      <c r="C675" s="39" t="s">
        <v>16</v>
      </c>
      <c r="D675" s="25">
        <f t="shared" ref="D675" si="1315">300000/E675</f>
        <v>293.542074363992</v>
      </c>
      <c r="E675" s="40">
        <v>1022</v>
      </c>
      <c r="F675" s="41">
        <v>1022</v>
      </c>
      <c r="G675" s="37">
        <v>0</v>
      </c>
      <c r="H675" s="27">
        <f t="shared" ref="H675" si="1316">IF(C675="BUY",(F675-E675)*D675,(E675-F675)*D675)</f>
        <v>0</v>
      </c>
      <c r="I675" s="27" t="str">
        <f t="shared" ref="I675" si="1317">IF(G675=0,"0.00",IF(C675="BUY",(G675-F675)*D675,(F675-G675)*D675))</f>
        <v>0.00</v>
      </c>
      <c r="J675" s="27">
        <f t="shared" si="1216"/>
        <v>0</v>
      </c>
      <c r="K675" s="4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="1" customFormat="1" ht="14.25" spans="1:33">
      <c r="A676" s="38">
        <v>44440</v>
      </c>
      <c r="B676" s="41" t="s">
        <v>22</v>
      </c>
      <c r="C676" s="39" t="s">
        <v>16</v>
      </c>
      <c r="D676" s="25">
        <f t="shared" ref="D676" si="1318">300000/E676</f>
        <v>387.096774193548</v>
      </c>
      <c r="E676" s="40">
        <v>775</v>
      </c>
      <c r="F676" s="41">
        <v>800</v>
      </c>
      <c r="G676" s="37">
        <v>0</v>
      </c>
      <c r="H676" s="27">
        <f t="shared" ref="H676" si="1319">IF(C676="BUY",(F676-E676)*D676,(E676-F676)*D676)</f>
        <v>9677.41935483871</v>
      </c>
      <c r="I676" s="27" t="str">
        <f t="shared" ref="I676" si="1320">IF(G676=0,"0.00",IF(C676="BUY",(G676-F676)*D676,(F676-G676)*D676))</f>
        <v>0.00</v>
      </c>
      <c r="J676" s="27">
        <f t="shared" si="1216"/>
        <v>9677.41935483871</v>
      </c>
      <c r="K676" s="4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="1" customFormat="1" ht="14.25" spans="1:33">
      <c r="A677" s="38">
        <v>44439</v>
      </c>
      <c r="B677" s="41" t="s">
        <v>356</v>
      </c>
      <c r="C677" s="39" t="s">
        <v>16</v>
      </c>
      <c r="D677" s="25">
        <f t="shared" ref="D677" si="1321">300000/E677</f>
        <v>815.217391304348</v>
      </c>
      <c r="E677" s="40">
        <v>368</v>
      </c>
      <c r="F677" s="41">
        <v>383</v>
      </c>
      <c r="G677" s="37">
        <v>395</v>
      </c>
      <c r="H677" s="27">
        <f t="shared" ref="H677" si="1322">IF(C677="BUY",(F677-E677)*D677,(E677-F677)*D677)</f>
        <v>12228.2608695652</v>
      </c>
      <c r="I677" s="27">
        <f t="shared" ref="I677" si="1323">IF(G677=0,"0.00",IF(C677="BUY",(G677-F677)*D677,(F677-G677)*D677))</f>
        <v>9782.60869565217</v>
      </c>
      <c r="J677" s="27">
        <f t="shared" si="1216"/>
        <v>22010.8695652174</v>
      </c>
      <c r="K677" s="4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="1" customFormat="1" ht="14.25" spans="1:33">
      <c r="A678" s="38">
        <v>44435</v>
      </c>
      <c r="B678" s="41" t="s">
        <v>357</v>
      </c>
      <c r="C678" s="39" t="s">
        <v>16</v>
      </c>
      <c r="D678" s="25">
        <f t="shared" ref="D678" si="1324">300000/E678</f>
        <v>78.3289817232376</v>
      </c>
      <c r="E678" s="40">
        <v>3830</v>
      </c>
      <c r="F678" s="41">
        <v>3800</v>
      </c>
      <c r="G678" s="37">
        <v>0</v>
      </c>
      <c r="H678" s="27">
        <f t="shared" ref="H678" si="1325">IF(C678="BUY",(F678-E678)*D678,(E678-F678)*D678)</f>
        <v>-2349.86945169713</v>
      </c>
      <c r="I678" s="27" t="str">
        <f t="shared" ref="I678" si="1326">IF(G678=0,"0.00",IF(C678="BUY",(G678-F678)*D678,(F678-G678)*D678))</f>
        <v>0.00</v>
      </c>
      <c r="J678" s="27">
        <f t="shared" si="1216"/>
        <v>-2349.86945169713</v>
      </c>
      <c r="K678" s="4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="1" customFormat="1" ht="14.25" spans="1:33">
      <c r="A679" s="38">
        <v>44434</v>
      </c>
      <c r="B679" s="41" t="s">
        <v>354</v>
      </c>
      <c r="C679" s="39" t="s">
        <v>16</v>
      </c>
      <c r="D679" s="25">
        <f t="shared" ref="D679" si="1327">300000/E679</f>
        <v>111.524163568773</v>
      </c>
      <c r="E679" s="40">
        <v>2690</v>
      </c>
      <c r="F679" s="41">
        <v>2750</v>
      </c>
      <c r="G679" s="37">
        <v>0</v>
      </c>
      <c r="H679" s="27">
        <f t="shared" ref="H679" si="1328">IF(C679="BUY",(F679-E679)*D679,(E679-F679)*D679)</f>
        <v>6691.44981412639</v>
      </c>
      <c r="I679" s="27" t="str">
        <f t="shared" ref="I679" si="1329">IF(G679=0,"0.00",IF(C679="BUY",(G679-F679)*D679,(F679-G679)*D679))</f>
        <v>0.00</v>
      </c>
      <c r="J679" s="27">
        <f t="shared" si="1216"/>
        <v>6691.44981412639</v>
      </c>
      <c r="K679" s="4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="1" customFormat="1" ht="14.25" spans="1:33">
      <c r="A680" s="38">
        <v>44433</v>
      </c>
      <c r="B680" s="41" t="s">
        <v>354</v>
      </c>
      <c r="C680" s="39" t="s">
        <v>16</v>
      </c>
      <c r="D680" s="25">
        <f t="shared" ref="D680" si="1330">300000/E680</f>
        <v>118.343195266272</v>
      </c>
      <c r="E680" s="40">
        <v>2535</v>
      </c>
      <c r="F680" s="41">
        <v>2590</v>
      </c>
      <c r="G680" s="37">
        <v>2660</v>
      </c>
      <c r="H680" s="27">
        <f t="shared" ref="H680" si="1331">IF(C680="BUY",(F680-E680)*D680,(E680-F680)*D680)</f>
        <v>6508.87573964497</v>
      </c>
      <c r="I680" s="27">
        <f t="shared" ref="I680" si="1332">IF(G680=0,"0.00",IF(C680="BUY",(G680-F680)*D680,(F680-G680)*D680))</f>
        <v>8284.02366863905</v>
      </c>
      <c r="J680" s="27">
        <f t="shared" si="1216"/>
        <v>14792.899408284</v>
      </c>
      <c r="K680" s="4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="1" customFormat="1" ht="14.25" spans="1:33">
      <c r="A681" s="38">
        <v>44433</v>
      </c>
      <c r="B681" s="41" t="s">
        <v>317</v>
      </c>
      <c r="C681" s="39" t="s">
        <v>16</v>
      </c>
      <c r="D681" s="25">
        <f t="shared" ref="D681" si="1333">300000/E681</f>
        <v>105.820105820106</v>
      </c>
      <c r="E681" s="40">
        <v>2835</v>
      </c>
      <c r="F681" s="41">
        <v>2835</v>
      </c>
      <c r="G681" s="37">
        <v>0</v>
      </c>
      <c r="H681" s="27">
        <f t="shared" ref="H681" si="1334">IF(C681="BUY",(F681-E681)*D681,(E681-F681)*D681)</f>
        <v>0</v>
      </c>
      <c r="I681" s="27" t="str">
        <f t="shared" ref="I681" si="1335">IF(G681=0,"0.00",IF(C681="BUY",(G681-F681)*D681,(F681-G681)*D681))</f>
        <v>0.00</v>
      </c>
      <c r="J681" s="27">
        <f t="shared" si="1216"/>
        <v>0</v>
      </c>
      <c r="K681" s="4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="1" customFormat="1" ht="13.5" customHeight="1" spans="1:33">
      <c r="A682" s="38">
        <v>44432</v>
      </c>
      <c r="B682" s="41" t="s">
        <v>317</v>
      </c>
      <c r="C682" s="39" t="s">
        <v>16</v>
      </c>
      <c r="D682" s="25">
        <f t="shared" ref="D682" si="1336">300000/E682</f>
        <v>117.1875</v>
      </c>
      <c r="E682" s="40">
        <v>2560</v>
      </c>
      <c r="F682" s="41">
        <v>2635</v>
      </c>
      <c r="G682" s="37">
        <v>0</v>
      </c>
      <c r="H682" s="27">
        <f t="shared" ref="H682" si="1337">IF(C682="BUY",(F682-E682)*D682,(E682-F682)*D682)</f>
        <v>8789.0625</v>
      </c>
      <c r="I682" s="27" t="str">
        <f t="shared" ref="I682" si="1338">IF(G682=0,"0.00",IF(C682="BUY",(G682-F682)*D682,(F682-G682)*D682))</f>
        <v>0.00</v>
      </c>
      <c r="J682" s="27">
        <f t="shared" si="1216"/>
        <v>8789.0625</v>
      </c>
      <c r="K682" s="4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="1" customFormat="1" ht="14.25" spans="1:33">
      <c r="A683" s="38">
        <v>44431</v>
      </c>
      <c r="B683" s="41" t="s">
        <v>358</v>
      </c>
      <c r="C683" s="39" t="s">
        <v>16</v>
      </c>
      <c r="D683" s="25">
        <f t="shared" ref="D683" si="1339">300000/E683</f>
        <v>214.285714285714</v>
      </c>
      <c r="E683" s="40">
        <v>1400</v>
      </c>
      <c r="F683" s="41">
        <v>1390</v>
      </c>
      <c r="G683" s="37">
        <v>0</v>
      </c>
      <c r="H683" s="27">
        <f t="shared" ref="H683" si="1340">IF(C683="BUY",(F683-E683)*D683,(E683-F683)*D683)</f>
        <v>-2142.85714285714</v>
      </c>
      <c r="I683" s="27" t="str">
        <f t="shared" ref="I683" si="1341">IF(G683=0,"0.00",IF(C683="BUY",(G683-F683)*D683,(F683-G683)*D683))</f>
        <v>0.00</v>
      </c>
      <c r="J683" s="27">
        <f t="shared" si="1216"/>
        <v>-2142.85714285714</v>
      </c>
      <c r="K683" s="4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="1" customFormat="1" ht="14.25" spans="1:33">
      <c r="A684" s="38">
        <v>44426</v>
      </c>
      <c r="B684" s="41" t="s">
        <v>277</v>
      </c>
      <c r="C684" s="39" t="s">
        <v>16</v>
      </c>
      <c r="D684" s="25">
        <f t="shared" ref="D684" si="1342">300000/E684</f>
        <v>813.7800081378</v>
      </c>
      <c r="E684" s="40">
        <v>368.65</v>
      </c>
      <c r="F684" s="41">
        <v>363</v>
      </c>
      <c r="G684" s="37">
        <v>0</v>
      </c>
      <c r="H684" s="27">
        <f t="shared" ref="H684" si="1343">IF(C684="BUY",(F684-E684)*D684,(E684-F684)*D684)</f>
        <v>-4597.85704597855</v>
      </c>
      <c r="I684" s="27" t="str">
        <f t="shared" ref="I684" si="1344">IF(G684=0,"0.00",IF(C684="BUY",(G684-F684)*D684,(F684-G684)*D684))</f>
        <v>0.00</v>
      </c>
      <c r="J684" s="27">
        <f t="shared" si="1216"/>
        <v>-4597.85704597855</v>
      </c>
      <c r="K684" s="4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="1" customFormat="1" ht="14.25" spans="1:33">
      <c r="A685" s="38">
        <v>44425</v>
      </c>
      <c r="B685" s="41" t="s">
        <v>359</v>
      </c>
      <c r="C685" s="39" t="s">
        <v>16</v>
      </c>
      <c r="D685" s="25">
        <f t="shared" ref="D685" si="1345">300000/E685</f>
        <v>295.566502463054</v>
      </c>
      <c r="E685" s="40">
        <v>1015</v>
      </c>
      <c r="F685" s="41">
        <v>1015</v>
      </c>
      <c r="G685" s="37">
        <v>0</v>
      </c>
      <c r="H685" s="27">
        <f t="shared" ref="H685" si="1346">IF(C685="BUY",(F685-E685)*D685,(E685-F685)*D685)</f>
        <v>0</v>
      </c>
      <c r="I685" s="27" t="str">
        <f t="shared" ref="I685" si="1347">IF(G685=0,"0.00",IF(C685="BUY",(G685-F685)*D685,(F685-G685)*D685))</f>
        <v>0.00</v>
      </c>
      <c r="J685" s="27">
        <f t="shared" si="1216"/>
        <v>0</v>
      </c>
      <c r="K685" s="4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="1" customFormat="1" ht="14.25" spans="1:33">
      <c r="A686" s="38">
        <v>44424</v>
      </c>
      <c r="B686" s="41" t="s">
        <v>360</v>
      </c>
      <c r="C686" s="39" t="s">
        <v>16</v>
      </c>
      <c r="D686" s="25">
        <f t="shared" ref="D686" si="1348">300000/E686</f>
        <v>836.586726157278</v>
      </c>
      <c r="E686" s="40">
        <v>358.6</v>
      </c>
      <c r="F686" s="41">
        <v>368</v>
      </c>
      <c r="G686" s="37">
        <v>383.6</v>
      </c>
      <c r="H686" s="27">
        <f t="shared" ref="H686" si="1349">IF(C686="BUY",(F686-E686)*D686,(E686-F686)*D686)</f>
        <v>7863.9152258784</v>
      </c>
      <c r="I686" s="27">
        <f t="shared" ref="I686" si="1350">IF(G686=0,"0.00",IF(C686="BUY",(G686-F686)*D686,(F686-G686)*D686))</f>
        <v>13050.7529280536</v>
      </c>
      <c r="J686" s="27">
        <f t="shared" si="1216"/>
        <v>20914.668153932</v>
      </c>
      <c r="K686" s="4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="1" customFormat="1" ht="14.25" spans="1:33">
      <c r="A687" s="38">
        <v>44424</v>
      </c>
      <c r="B687" s="41" t="s">
        <v>361</v>
      </c>
      <c r="C687" s="39" t="s">
        <v>16</v>
      </c>
      <c r="D687" s="25">
        <f t="shared" ref="D687:D688" si="1351">300000/E687</f>
        <v>1651.98237885463</v>
      </c>
      <c r="E687" s="40">
        <v>181.6</v>
      </c>
      <c r="F687" s="41">
        <v>186</v>
      </c>
      <c r="G687" s="37">
        <v>0</v>
      </c>
      <c r="H687" s="27">
        <f t="shared" ref="H687:H688" si="1352">IF(C687="BUY",(F687-E687)*D687,(E687-F687)*D687)</f>
        <v>7268.72246696036</v>
      </c>
      <c r="I687" s="27" t="str">
        <f t="shared" ref="I687:I688" si="1353">IF(G687=0,"0.00",IF(C687="BUY",(G687-F687)*D687,(F687-G687)*D687))</f>
        <v>0.00</v>
      </c>
      <c r="J687" s="27">
        <f t="shared" si="1216"/>
        <v>7268.72246696036</v>
      </c>
      <c r="K687" s="4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="1" customFormat="1" ht="14.25" spans="1:33">
      <c r="A688" s="38">
        <v>44421</v>
      </c>
      <c r="B688" s="41" t="s">
        <v>116</v>
      </c>
      <c r="C688" s="39" t="s">
        <v>16</v>
      </c>
      <c r="D688" s="25">
        <f t="shared" si="1351"/>
        <v>2777.77777777778</v>
      </c>
      <c r="E688" s="40">
        <v>108</v>
      </c>
      <c r="F688" s="41">
        <v>110</v>
      </c>
      <c r="G688" s="37">
        <v>0</v>
      </c>
      <c r="H688" s="27">
        <f t="shared" si="1352"/>
        <v>5555.55555555556</v>
      </c>
      <c r="I688" s="27" t="str">
        <f t="shared" si="1353"/>
        <v>0.00</v>
      </c>
      <c r="J688" s="27">
        <f t="shared" si="1216"/>
        <v>5555.55555555556</v>
      </c>
      <c r="K688" s="4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="1" customFormat="1" ht="14.25" spans="1:33">
      <c r="A689" s="38">
        <v>44420</v>
      </c>
      <c r="B689" s="41" t="s">
        <v>356</v>
      </c>
      <c r="C689" s="39" t="s">
        <v>16</v>
      </c>
      <c r="D689" s="25">
        <f t="shared" ref="D689" si="1354">300000/E689</f>
        <v>959.692898272553</v>
      </c>
      <c r="E689" s="40">
        <v>312.6</v>
      </c>
      <c r="F689" s="41">
        <v>323</v>
      </c>
      <c r="G689" s="37">
        <v>333</v>
      </c>
      <c r="H689" s="27">
        <f t="shared" ref="H689" si="1355">IF(C689="BUY",(F689-E689)*D689,(E689-F689)*D689)</f>
        <v>9980.80614203453</v>
      </c>
      <c r="I689" s="27">
        <f t="shared" ref="I689" si="1356">IF(G689=0,"0.00",IF(C689="BUY",(G689-F689)*D689,(F689-G689)*D689))</f>
        <v>9596.92898272553</v>
      </c>
      <c r="J689" s="27">
        <f t="shared" si="1216"/>
        <v>19577.7351247601</v>
      </c>
      <c r="K689" s="4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="1" customFormat="1" ht="14.25" spans="1:33">
      <c r="A690" s="38">
        <v>44419</v>
      </c>
      <c r="B690" s="41" t="s">
        <v>362</v>
      </c>
      <c r="C690" s="39" t="s">
        <v>16</v>
      </c>
      <c r="D690" s="25">
        <f t="shared" ref="D690" si="1357">300000/E690</f>
        <v>828.729281767956</v>
      </c>
      <c r="E690" s="40">
        <v>362</v>
      </c>
      <c r="F690" s="41">
        <v>372</v>
      </c>
      <c r="G690" s="37">
        <v>0</v>
      </c>
      <c r="H690" s="27">
        <f t="shared" ref="H690" si="1358">IF(C690="BUY",(F690-E690)*D690,(E690-F690)*D690)</f>
        <v>8287.29281767956</v>
      </c>
      <c r="I690" s="27" t="str">
        <f t="shared" ref="I690" si="1359">IF(G690=0,"0.00",IF(C690="BUY",(G690-F690)*D690,(F690-G690)*D690))</f>
        <v>0.00</v>
      </c>
      <c r="J690" s="27">
        <f t="shared" si="1216"/>
        <v>8287.29281767956</v>
      </c>
      <c r="K690" s="4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="1" customFormat="1" ht="14.25" spans="1:33">
      <c r="A691" s="38">
        <v>44419</v>
      </c>
      <c r="B691" s="41" t="s">
        <v>363</v>
      </c>
      <c r="C691" s="39" t="s">
        <v>16</v>
      </c>
      <c r="D691" s="25">
        <f t="shared" ref="D691" si="1360">300000/E691</f>
        <v>77.6196636481242</v>
      </c>
      <c r="E691" s="40">
        <v>3865</v>
      </c>
      <c r="F691" s="41">
        <v>3765</v>
      </c>
      <c r="G691" s="37">
        <v>0</v>
      </c>
      <c r="H691" s="27">
        <f t="shared" ref="H691" si="1361">IF(C691="BUY",(F691-E691)*D691,(E691-F691)*D691)</f>
        <v>-7761.96636481242</v>
      </c>
      <c r="I691" s="27" t="str">
        <f t="shared" ref="I691" si="1362">IF(G691=0,"0.00",IF(C691="BUY",(G691-F691)*D691,(F691-G691)*D691))</f>
        <v>0.00</v>
      </c>
      <c r="J691" s="27">
        <f t="shared" si="1216"/>
        <v>-7761.96636481242</v>
      </c>
      <c r="K691" s="4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="1" customFormat="1" ht="14.25" spans="1:33">
      <c r="A692" s="38">
        <v>44418</v>
      </c>
      <c r="B692" s="41" t="s">
        <v>363</v>
      </c>
      <c r="C692" s="39" t="s">
        <v>16</v>
      </c>
      <c r="D692" s="25">
        <f t="shared" ref="D692" si="1363">300000/E692</f>
        <v>78.8229111928534</v>
      </c>
      <c r="E692" s="40">
        <v>3806</v>
      </c>
      <c r="F692" s="41">
        <v>3885</v>
      </c>
      <c r="G692" s="37">
        <v>0</v>
      </c>
      <c r="H692" s="27">
        <f t="shared" ref="H692" si="1364">IF(C692="BUY",(F692-E692)*D692,(E692-F692)*D692)</f>
        <v>6227.00998423542</v>
      </c>
      <c r="I692" s="27" t="str">
        <f t="shared" ref="I692" si="1365">IF(G692=0,"0.00",IF(C692="BUY",(G692-F692)*D692,(F692-G692)*D692))</f>
        <v>0.00</v>
      </c>
      <c r="J692" s="27">
        <f t="shared" si="1216"/>
        <v>6227.00998423542</v>
      </c>
      <c r="K692" s="4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="1" customFormat="1" ht="14.25" spans="1:33">
      <c r="A693" s="38">
        <v>44418</v>
      </c>
      <c r="B693" s="41" t="s">
        <v>364</v>
      </c>
      <c r="C693" s="39" t="s">
        <v>16</v>
      </c>
      <c r="D693" s="25">
        <f t="shared" ref="D693" si="1366">300000/E693</f>
        <v>78.8229111928534</v>
      </c>
      <c r="E693" s="40">
        <v>3806</v>
      </c>
      <c r="F693" s="41">
        <v>3880</v>
      </c>
      <c r="G693" s="37">
        <v>0</v>
      </c>
      <c r="H693" s="27">
        <f t="shared" ref="H693" si="1367">IF(C693="BUY",(F693-E693)*D693,(E693-F693)*D693)</f>
        <v>5832.89542827115</v>
      </c>
      <c r="I693" s="27" t="str">
        <f t="shared" ref="I693" si="1368">IF(G693=0,"0.00",IF(C693="BUY",(G693-F693)*D693,(F693-G693)*D693))</f>
        <v>0.00</v>
      </c>
      <c r="J693" s="27">
        <f t="shared" si="1216"/>
        <v>5832.89542827115</v>
      </c>
      <c r="K693" s="4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="1" customFormat="1" ht="14.25" spans="1:33">
      <c r="A694" s="38">
        <v>44417</v>
      </c>
      <c r="B694" s="41" t="s">
        <v>363</v>
      </c>
      <c r="C694" s="39" t="s">
        <v>16</v>
      </c>
      <c r="D694" s="25">
        <f t="shared" ref="D694" si="1369">300000/E694</f>
        <v>85.7142857142857</v>
      </c>
      <c r="E694" s="40">
        <v>3500</v>
      </c>
      <c r="F694" s="41">
        <v>3600</v>
      </c>
      <c r="G694" s="37">
        <v>3700</v>
      </c>
      <c r="H694" s="27">
        <f t="shared" ref="H694" si="1370">IF(C694="BUY",(F694-E694)*D694,(E694-F694)*D694)</f>
        <v>8571.42857142857</v>
      </c>
      <c r="I694" s="27">
        <f t="shared" ref="I694" si="1371">IF(G694=0,"0.00",IF(C694="BUY",(G694-F694)*D694,(F694-G694)*D694))</f>
        <v>8571.42857142857</v>
      </c>
      <c r="J694" s="27">
        <f t="shared" si="1216"/>
        <v>17142.8571428571</v>
      </c>
      <c r="K694" s="4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="1" customFormat="1" ht="14.25" spans="1:33">
      <c r="A695" s="38">
        <v>44414</v>
      </c>
      <c r="B695" s="41" t="s">
        <v>365</v>
      </c>
      <c r="C695" s="39" t="s">
        <v>16</v>
      </c>
      <c r="D695" s="25">
        <f t="shared" ref="D695" si="1372">300000/E695</f>
        <v>202.702702702703</v>
      </c>
      <c r="E695" s="40">
        <v>1480</v>
      </c>
      <c r="F695" s="41">
        <v>1515</v>
      </c>
      <c r="G695" s="37">
        <v>1535</v>
      </c>
      <c r="H695" s="27">
        <f t="shared" ref="H695" si="1373">IF(C695="BUY",(F695-E695)*D695,(E695-F695)*D695)</f>
        <v>7094.5945945946</v>
      </c>
      <c r="I695" s="27">
        <f t="shared" ref="I695" si="1374">IF(G695=0,"0.00",IF(C695="BUY",(G695-F695)*D695,(F695-G695)*D695))</f>
        <v>4054.05405405405</v>
      </c>
      <c r="J695" s="27">
        <f t="shared" si="1216"/>
        <v>11148.6486486487</v>
      </c>
      <c r="K695" s="4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="1" customFormat="1" ht="14.25" spans="1:33">
      <c r="A696" s="38">
        <v>44413</v>
      </c>
      <c r="B696" s="41" t="s">
        <v>366</v>
      </c>
      <c r="C696" s="39" t="s">
        <v>16</v>
      </c>
      <c r="D696" s="25">
        <f t="shared" ref="D696" si="1375">300000/E696</f>
        <v>333.11125916056</v>
      </c>
      <c r="E696" s="40">
        <v>900.6</v>
      </c>
      <c r="F696" s="41">
        <v>880</v>
      </c>
      <c r="G696" s="37">
        <v>0</v>
      </c>
      <c r="H696" s="27">
        <f t="shared" ref="H696" si="1376">IF(C696="BUY",(F696-E696)*D696,(E696-F696)*D696)</f>
        <v>-6862.09193870754</v>
      </c>
      <c r="I696" s="27" t="str">
        <f t="shared" ref="I696" si="1377">IF(G696=0,"0.00",IF(C696="BUY",(G696-F696)*D696,(F696-G696)*D696))</f>
        <v>0.00</v>
      </c>
      <c r="J696" s="27">
        <f t="shared" si="1216"/>
        <v>-6862.09193870754</v>
      </c>
      <c r="K696" s="4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="1" customFormat="1" ht="14.25" spans="1:33">
      <c r="A697" s="38">
        <v>44411</v>
      </c>
      <c r="B697" s="41" t="s">
        <v>286</v>
      </c>
      <c r="C697" s="39" t="s">
        <v>16</v>
      </c>
      <c r="D697" s="25">
        <f t="shared" ref="D697:D698" si="1378">300000/E697</f>
        <v>983.606557377049</v>
      </c>
      <c r="E697" s="40">
        <v>305</v>
      </c>
      <c r="F697" s="41">
        <v>313.8</v>
      </c>
      <c r="G697" s="37">
        <v>0</v>
      </c>
      <c r="H697" s="27">
        <f t="shared" ref="H697" si="1379">IF(C697="BUY",(F697-E697)*D697,(E697-F697)*D697)</f>
        <v>8655.73770491804</v>
      </c>
      <c r="I697" s="27" t="str">
        <f t="shared" ref="I697" si="1380">IF(G697=0,"0.00",IF(C697="BUY",(G697-F697)*D697,(F697-G697)*D697))</f>
        <v>0.00</v>
      </c>
      <c r="J697" s="27">
        <f t="shared" si="1216"/>
        <v>8655.73770491804</v>
      </c>
      <c r="K697" s="4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="1" customFormat="1" ht="14.25" spans="1:33">
      <c r="A698" s="38">
        <v>44410</v>
      </c>
      <c r="B698" s="41" t="s">
        <v>325</v>
      </c>
      <c r="C698" s="39" t="s">
        <v>16</v>
      </c>
      <c r="D698" s="25">
        <f t="shared" si="1378"/>
        <v>407.830342577488</v>
      </c>
      <c r="E698" s="40">
        <v>735.6</v>
      </c>
      <c r="F698" s="41">
        <v>708</v>
      </c>
      <c r="G698" s="37">
        <v>0</v>
      </c>
      <c r="H698" s="27">
        <f t="shared" ref="H698" si="1381">IF(C698="BUY",(F698-E698)*D698,(E698-F698)*D698)</f>
        <v>-11256.1174551387</v>
      </c>
      <c r="I698" s="27" t="str">
        <f t="shared" ref="I698" si="1382">IF(G698=0,"0.00",IF(C698="BUY",(G698-F698)*D698,(F698-G698)*D698))</f>
        <v>0.00</v>
      </c>
      <c r="J698" s="27">
        <f t="shared" si="1216"/>
        <v>-11256.1174551387</v>
      </c>
      <c r="K698" s="4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="1" customFormat="1" ht="14.25" spans="1:33">
      <c r="A699" s="38">
        <v>44404</v>
      </c>
      <c r="B699" s="41" t="s">
        <v>367</v>
      </c>
      <c r="C699" s="39" t="s">
        <v>16</v>
      </c>
      <c r="D699" s="25">
        <v>0</v>
      </c>
      <c r="E699" s="40">
        <v>0</v>
      </c>
      <c r="F699" s="41">
        <v>0</v>
      </c>
      <c r="G699" s="37">
        <v>0</v>
      </c>
      <c r="H699" s="27">
        <f t="shared" ref="H699" si="1383">IF(C699="BUY",(F699-E699)*D699,(E699-F699)*D699)</f>
        <v>0</v>
      </c>
      <c r="I699" s="27" t="str">
        <f t="shared" ref="I699" si="1384">IF(G699=0,"0.00",IF(C699="BUY",(G699-F699)*D699,(F699-G699)*D699))</f>
        <v>0.00</v>
      </c>
      <c r="J699" s="27">
        <f t="shared" si="1216"/>
        <v>0</v>
      </c>
      <c r="K699" s="4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="1" customFormat="1" ht="14.25" spans="1:33">
      <c r="A700" s="38">
        <v>44403</v>
      </c>
      <c r="B700" s="41" t="s">
        <v>366</v>
      </c>
      <c r="C700" s="39" t="s">
        <v>16</v>
      </c>
      <c r="D700" s="25">
        <f t="shared" ref="D700:D762" si="1385">300000/E700</f>
        <v>338.371306113242</v>
      </c>
      <c r="E700" s="40">
        <v>886.6</v>
      </c>
      <c r="F700" s="41">
        <v>920</v>
      </c>
      <c r="G700" s="37">
        <v>950</v>
      </c>
      <c r="H700" s="27">
        <f t="shared" ref="H700" si="1386">IF(C700="BUY",(F700-E700)*D700,(E700-F700)*D700)</f>
        <v>11301.6016241823</v>
      </c>
      <c r="I700" s="27">
        <f t="shared" ref="I700" si="1387">IF(G700=0,"0.00",IF(C700="BUY",(G700-F700)*D700,(F700-G700)*D700))</f>
        <v>10151.1391833972</v>
      </c>
      <c r="J700" s="27">
        <f t="shared" si="1216"/>
        <v>21452.7408075795</v>
      </c>
      <c r="K700" s="4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="1" customFormat="1" ht="14.25" spans="1:33">
      <c r="A701" s="38">
        <v>44400</v>
      </c>
      <c r="B701" s="41" t="s">
        <v>277</v>
      </c>
      <c r="C701" s="39" t="s">
        <v>16</v>
      </c>
      <c r="D701" s="25">
        <f t="shared" si="1385"/>
        <v>1021.79836512262</v>
      </c>
      <c r="E701" s="40">
        <v>293.6</v>
      </c>
      <c r="F701" s="41">
        <v>285</v>
      </c>
      <c r="G701" s="37">
        <v>0</v>
      </c>
      <c r="H701" s="27">
        <f t="shared" ref="H701" si="1388">IF(C701="BUY",(F701-E701)*D701,(E701-F701)*D701)</f>
        <v>-8787.46594005452</v>
      </c>
      <c r="I701" s="27" t="str">
        <f t="shared" ref="I701" si="1389">IF(G701=0,"0.00",IF(C701="BUY",(G701-F701)*D701,(F701-G701)*D701))</f>
        <v>0.00</v>
      </c>
      <c r="J701" s="27">
        <f t="shared" si="1216"/>
        <v>-8787.46594005452</v>
      </c>
      <c r="K701" s="4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="1" customFormat="1" ht="14.25" spans="1:33">
      <c r="A702" s="38">
        <v>44397</v>
      </c>
      <c r="B702" s="41" t="s">
        <v>160</v>
      </c>
      <c r="C702" s="39" t="s">
        <v>16</v>
      </c>
      <c r="D702" s="25">
        <f t="shared" si="1385"/>
        <v>423.728813559322</v>
      </c>
      <c r="E702" s="40">
        <v>708</v>
      </c>
      <c r="F702" s="41">
        <v>708</v>
      </c>
      <c r="G702" s="37">
        <v>0</v>
      </c>
      <c r="H702" s="27">
        <f t="shared" ref="H702" si="1390">IF(C702="BUY",(F702-E702)*D702,(E702-F702)*D702)</f>
        <v>0</v>
      </c>
      <c r="I702" s="27" t="str">
        <f t="shared" ref="I702" si="1391">IF(G702=0,"0.00",IF(C702="BUY",(G702-F702)*D702,(F702-G702)*D702))</f>
        <v>0.00</v>
      </c>
      <c r="J702" s="27">
        <f t="shared" si="1216"/>
        <v>0</v>
      </c>
      <c r="K702" s="4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="1" customFormat="1" ht="14.25" spans="1:33">
      <c r="A703" s="38">
        <v>44396</v>
      </c>
      <c r="B703" s="41" t="s">
        <v>359</v>
      </c>
      <c r="C703" s="39" t="s">
        <v>16</v>
      </c>
      <c r="D703" s="25">
        <f t="shared" si="1385"/>
        <v>283.379776129977</v>
      </c>
      <c r="E703" s="40">
        <v>1058.65</v>
      </c>
      <c r="F703" s="41">
        <v>1100</v>
      </c>
      <c r="G703" s="37">
        <v>1156</v>
      </c>
      <c r="H703" s="27">
        <f t="shared" ref="H703" si="1392">IF(C703="BUY",(F703-E703)*D703,(E703-F703)*D703)</f>
        <v>11717.7537429745</v>
      </c>
      <c r="I703" s="27">
        <f t="shared" ref="I703" si="1393">IF(G703=0,"0.00",IF(C703="BUY",(G703-F703)*D703,(F703-G703)*D703))</f>
        <v>15869.2674632787</v>
      </c>
      <c r="J703" s="27">
        <f t="shared" si="1216"/>
        <v>27587.0212062532</v>
      </c>
      <c r="K703" s="4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="1" customFormat="1" ht="14.25" spans="1:33">
      <c r="A704" s="38">
        <v>44393</v>
      </c>
      <c r="B704" s="41" t="s">
        <v>368</v>
      </c>
      <c r="C704" s="39" t="s">
        <v>16</v>
      </c>
      <c r="D704" s="25">
        <f t="shared" si="1385"/>
        <v>813.7800081378</v>
      </c>
      <c r="E704" s="40">
        <v>368.65</v>
      </c>
      <c r="F704" s="41">
        <v>380</v>
      </c>
      <c r="G704" s="37">
        <v>0</v>
      </c>
      <c r="H704" s="27">
        <f t="shared" ref="H704" si="1394">IF(C704="BUY",(F704-E704)*D704,(E704-F704)*D704)</f>
        <v>9236.40309236405</v>
      </c>
      <c r="I704" s="27" t="str">
        <f t="shared" ref="I704" si="1395">IF(G704=0,"0.00",IF(C704="BUY",(G704-F704)*D704,(F704-G704)*D704))</f>
        <v>0.00</v>
      </c>
      <c r="J704" s="27">
        <f t="shared" si="1216"/>
        <v>9236.40309236405</v>
      </c>
      <c r="K704" s="4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="1" customFormat="1" ht="14.25" spans="1:33">
      <c r="A705" s="38">
        <v>44393</v>
      </c>
      <c r="B705" s="41" t="s">
        <v>262</v>
      </c>
      <c r="C705" s="39" t="s">
        <v>16</v>
      </c>
      <c r="D705" s="25">
        <f t="shared" si="1385"/>
        <v>204.081632653061</v>
      </c>
      <c r="E705" s="40">
        <v>1470</v>
      </c>
      <c r="F705" s="41">
        <v>1438.6</v>
      </c>
      <c r="G705" s="37">
        <v>0</v>
      </c>
      <c r="H705" s="27">
        <f t="shared" ref="H705" si="1396">IF(C705="BUY",(F705-E705)*D705,(E705-F705)*D705)</f>
        <v>-6408.16326530614</v>
      </c>
      <c r="I705" s="27" t="str">
        <f t="shared" ref="I705" si="1397">IF(G705=0,"0.00",IF(C705="BUY",(G705-F705)*D705,(F705-G705)*D705))</f>
        <v>0.00</v>
      </c>
      <c r="J705" s="27">
        <f t="shared" ref="J705:J769" si="1398">I705+H705</f>
        <v>-6408.16326530614</v>
      </c>
      <c r="K705" s="4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="1" customFormat="1" ht="14.25" spans="1:33">
      <c r="A706" s="38">
        <v>44392</v>
      </c>
      <c r="B706" s="41" t="s">
        <v>262</v>
      </c>
      <c r="C706" s="39" t="s">
        <v>16</v>
      </c>
      <c r="D706" s="25">
        <f t="shared" si="1385"/>
        <v>222.222222222222</v>
      </c>
      <c r="E706" s="40">
        <v>1350</v>
      </c>
      <c r="F706" s="41">
        <v>1365</v>
      </c>
      <c r="G706" s="37">
        <v>0</v>
      </c>
      <c r="H706" s="27">
        <f t="shared" ref="H706" si="1399">IF(C706="BUY",(F706-E706)*D706,(E706-F706)*D706)</f>
        <v>3333.33333333333</v>
      </c>
      <c r="I706" s="27" t="str">
        <f t="shared" ref="I706" si="1400">IF(G706=0,"0.00",IF(C706="BUY",(G706-F706)*D706,(F706-G706)*D706))</f>
        <v>0.00</v>
      </c>
      <c r="J706" s="27">
        <f t="shared" si="1398"/>
        <v>3333.33333333333</v>
      </c>
      <c r="K706" s="4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="1" customFormat="1" ht="14.25" spans="1:33">
      <c r="A707" s="38">
        <v>44391</v>
      </c>
      <c r="B707" s="41" t="s">
        <v>262</v>
      </c>
      <c r="C707" s="39" t="s">
        <v>16</v>
      </c>
      <c r="D707" s="25">
        <f t="shared" si="1385"/>
        <v>230.769230769231</v>
      </c>
      <c r="E707" s="40">
        <v>1300</v>
      </c>
      <c r="F707" s="41">
        <v>1300</v>
      </c>
      <c r="G707" s="37">
        <v>0</v>
      </c>
      <c r="H707" s="27">
        <f t="shared" ref="H707" si="1401">IF(C707="BUY",(F707-E707)*D707,(E707-F707)*D707)</f>
        <v>0</v>
      </c>
      <c r="I707" s="27" t="str">
        <f t="shared" ref="I707" si="1402">IF(G707=0,"0.00",IF(C707="BUY",(G707-F707)*D707,(F707-G707)*D707))</f>
        <v>0.00</v>
      </c>
      <c r="J707" s="27">
        <f t="shared" si="1398"/>
        <v>0</v>
      </c>
      <c r="K707" s="4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="1" customFormat="1" ht="14.25" spans="1:33">
      <c r="A708" s="38">
        <v>44391</v>
      </c>
      <c r="B708" s="41" t="s">
        <v>367</v>
      </c>
      <c r="C708" s="39" t="s">
        <v>16</v>
      </c>
      <c r="D708" s="25">
        <f t="shared" si="1385"/>
        <v>232.081383205044</v>
      </c>
      <c r="E708" s="40">
        <v>1292.65</v>
      </c>
      <c r="F708" s="41">
        <v>1306</v>
      </c>
      <c r="G708" s="37">
        <v>0</v>
      </c>
      <c r="H708" s="27">
        <f t="shared" ref="H708" si="1403">IF(C708="BUY",(F708-E708)*D708,(E708-F708)*D708)</f>
        <v>3098.28646578731</v>
      </c>
      <c r="I708" s="27" t="str">
        <f t="shared" ref="I708" si="1404">IF(G708=0,"0.00",IF(C708="BUY",(G708-F708)*D708,(F708-G708)*D708))</f>
        <v>0.00</v>
      </c>
      <c r="J708" s="27">
        <f t="shared" si="1398"/>
        <v>3098.28646578731</v>
      </c>
      <c r="K708" s="4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="1" customFormat="1" ht="14.25" spans="1:33">
      <c r="A709" s="38">
        <v>44390</v>
      </c>
      <c r="B709" s="41" t="s">
        <v>262</v>
      </c>
      <c r="C709" s="39" t="s">
        <v>16</v>
      </c>
      <c r="D709" s="25">
        <f t="shared" si="1385"/>
        <v>257.510729613734</v>
      </c>
      <c r="E709" s="40">
        <v>1165</v>
      </c>
      <c r="F709" s="41">
        <v>1190</v>
      </c>
      <c r="G709" s="37">
        <v>1260</v>
      </c>
      <c r="H709" s="27">
        <f t="shared" ref="H709" si="1405">IF(C709="BUY",(F709-E709)*D709,(E709-F709)*D709)</f>
        <v>6437.76824034335</v>
      </c>
      <c r="I709" s="27">
        <f t="shared" ref="I709" si="1406">IF(G709=0,"0.00",IF(C709="BUY",(G709-F709)*D709,(F709-G709)*D709))</f>
        <v>18025.7510729614</v>
      </c>
      <c r="J709" s="27">
        <f t="shared" si="1398"/>
        <v>24463.5193133047</v>
      </c>
      <c r="K709" s="4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="1" customFormat="1" ht="14.25" spans="1:33">
      <c r="A710" s="38">
        <v>44390</v>
      </c>
      <c r="B710" s="41" t="s">
        <v>323</v>
      </c>
      <c r="C710" s="39" t="s">
        <v>16</v>
      </c>
      <c r="D710" s="25">
        <f t="shared" si="1385"/>
        <v>234.375</v>
      </c>
      <c r="E710" s="40">
        <v>1280</v>
      </c>
      <c r="F710" s="41">
        <v>1300</v>
      </c>
      <c r="G710" s="37">
        <v>0</v>
      </c>
      <c r="H710" s="27">
        <f t="shared" ref="H710" si="1407">IF(C710="BUY",(F710-E710)*D710,(E710-F710)*D710)</f>
        <v>4687.5</v>
      </c>
      <c r="I710" s="27" t="str">
        <f t="shared" ref="I710" si="1408">IF(G710=0,"0.00",IF(C710="BUY",(G710-F710)*D710,(F710-G710)*D710))</f>
        <v>0.00</v>
      </c>
      <c r="J710" s="27">
        <f t="shared" si="1398"/>
        <v>4687.5</v>
      </c>
      <c r="K710" s="4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="1" customFormat="1" ht="14.25" spans="1:33">
      <c r="A711" s="38">
        <v>44390</v>
      </c>
      <c r="B711" s="41" t="s">
        <v>369</v>
      </c>
      <c r="C711" s="39" t="s">
        <v>16</v>
      </c>
      <c r="D711" s="25">
        <f t="shared" si="1385"/>
        <v>427.960057061341</v>
      </c>
      <c r="E711" s="40">
        <v>701</v>
      </c>
      <c r="F711" s="41">
        <v>711</v>
      </c>
      <c r="G711" s="37">
        <v>0</v>
      </c>
      <c r="H711" s="27">
        <f t="shared" ref="H711" si="1409">IF(C711="BUY",(F711-E711)*D711,(E711-F711)*D711)</f>
        <v>4279.60057061341</v>
      </c>
      <c r="I711" s="27" t="str">
        <f t="shared" ref="I711" si="1410">IF(G711=0,"0.00",IF(C711="BUY",(G711-F711)*D711,(F711-G711)*D711))</f>
        <v>0.00</v>
      </c>
      <c r="J711" s="27">
        <f t="shared" si="1398"/>
        <v>4279.60057061341</v>
      </c>
      <c r="K711" s="4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="1" customFormat="1" ht="14.25" spans="1:33">
      <c r="A712" s="38">
        <v>44389</v>
      </c>
      <c r="B712" s="41" t="s">
        <v>369</v>
      </c>
      <c r="C712" s="39" t="s">
        <v>16</v>
      </c>
      <c r="D712" s="25">
        <f t="shared" si="1385"/>
        <v>439.463854098</v>
      </c>
      <c r="E712" s="40">
        <v>682.65</v>
      </c>
      <c r="F712" s="41">
        <v>682.65</v>
      </c>
      <c r="G712" s="37">
        <v>0</v>
      </c>
      <c r="H712" s="27">
        <v>0</v>
      </c>
      <c r="I712" s="27">
        <v>0</v>
      </c>
      <c r="J712" s="27">
        <f t="shared" si="1398"/>
        <v>0</v>
      </c>
      <c r="K712" s="4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="1" customFormat="1" ht="14.25" spans="1:33">
      <c r="A713" s="38">
        <v>44385</v>
      </c>
      <c r="B713" s="41" t="s">
        <v>367</v>
      </c>
      <c r="C713" s="39" t="s">
        <v>16</v>
      </c>
      <c r="D713" s="25">
        <f t="shared" si="1385"/>
        <v>245.901639344262</v>
      </c>
      <c r="E713" s="40">
        <v>1220</v>
      </c>
      <c r="F713" s="41">
        <v>1212</v>
      </c>
      <c r="G713" s="37">
        <v>0</v>
      </c>
      <c r="H713" s="27">
        <f t="shared" ref="H713" si="1411">IF(C713="BUY",(F713-E713)*D713,(E713-F713)*D713)</f>
        <v>-1967.2131147541</v>
      </c>
      <c r="I713" s="27" t="str">
        <f t="shared" ref="I713" si="1412">IF(G713=0,"0.00",IF(C713="BUY",(G713-F713)*D713,(F713-G713)*D713))</f>
        <v>0.00</v>
      </c>
      <c r="J713" s="27">
        <f t="shared" si="1398"/>
        <v>-1967.2131147541</v>
      </c>
      <c r="K713" s="4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="1" customFormat="1" ht="14.25" spans="1:33">
      <c r="A714" s="38">
        <v>44384</v>
      </c>
      <c r="B714" s="41" t="s">
        <v>370</v>
      </c>
      <c r="C714" s="39" t="s">
        <v>16</v>
      </c>
      <c r="D714" s="25">
        <f t="shared" si="1385"/>
        <v>321.543408360129</v>
      </c>
      <c r="E714" s="40">
        <v>933</v>
      </c>
      <c r="F714" s="41">
        <v>953</v>
      </c>
      <c r="G714" s="37">
        <v>980</v>
      </c>
      <c r="H714" s="27">
        <f t="shared" ref="H714" si="1413">IF(C714="BUY",(F714-E714)*D714,(E714-F714)*D714)</f>
        <v>6430.86816720257</v>
      </c>
      <c r="I714" s="27">
        <f t="shared" ref="I714" si="1414">IF(G714=0,"0.00",IF(C714="BUY",(G714-F714)*D714,(F714-G714)*D714))</f>
        <v>8681.67202572347</v>
      </c>
      <c r="J714" s="27">
        <f t="shared" si="1398"/>
        <v>15112.540192926</v>
      </c>
      <c r="K714" s="4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="1" customFormat="1" ht="14.25" spans="1:33">
      <c r="A715" s="38">
        <v>44383</v>
      </c>
      <c r="B715" s="41" t="s">
        <v>337</v>
      </c>
      <c r="C715" s="39" t="s">
        <v>16</v>
      </c>
      <c r="D715" s="25">
        <f t="shared" si="1385"/>
        <v>957.854406130268</v>
      </c>
      <c r="E715" s="40">
        <v>313.2</v>
      </c>
      <c r="F715" s="41">
        <v>305</v>
      </c>
      <c r="G715" s="37">
        <v>0</v>
      </c>
      <c r="H715" s="27">
        <f t="shared" ref="H715" si="1415">IF(C715="BUY",(F715-E715)*D715,(E715-F715)*D715)</f>
        <v>-7854.40613026819</v>
      </c>
      <c r="I715" s="27" t="str">
        <f t="shared" ref="I715" si="1416">IF(G715=0,"0.00",IF(C715="BUY",(G715-F715)*D715,(F715-G715)*D715))</f>
        <v>0.00</v>
      </c>
      <c r="J715" s="27">
        <f t="shared" si="1398"/>
        <v>-7854.40613026819</v>
      </c>
      <c r="K715" s="4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="1" customFormat="1" ht="14.25" spans="1:33">
      <c r="A716" s="38">
        <v>44382</v>
      </c>
      <c r="B716" s="41" t="s">
        <v>123</v>
      </c>
      <c r="C716" s="39" t="s">
        <v>16</v>
      </c>
      <c r="D716" s="25">
        <f t="shared" si="1385"/>
        <v>134.952766531714</v>
      </c>
      <c r="E716" s="40">
        <v>2223</v>
      </c>
      <c r="F716" s="41">
        <v>2280</v>
      </c>
      <c r="G716" s="37">
        <v>0</v>
      </c>
      <c r="H716" s="27">
        <f t="shared" ref="H716" si="1417">IF(C716="BUY",(F716-E716)*D716,(E716-F716)*D716)</f>
        <v>7692.30769230769</v>
      </c>
      <c r="I716" s="27" t="str">
        <f t="shared" ref="I716" si="1418">IF(G716=0,"0.00",IF(C716="BUY",(G716-F716)*D716,(F716-G716)*D716))</f>
        <v>0.00</v>
      </c>
      <c r="J716" s="27">
        <f t="shared" si="1398"/>
        <v>7692.30769230769</v>
      </c>
      <c r="K716" s="4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="1" customFormat="1" ht="14.25" spans="1:33">
      <c r="A717" s="38">
        <v>44382</v>
      </c>
      <c r="B717" s="41" t="s">
        <v>371</v>
      </c>
      <c r="C717" s="39" t="s">
        <v>16</v>
      </c>
      <c r="D717" s="25">
        <f t="shared" si="1385"/>
        <v>453.172205438066</v>
      </c>
      <c r="E717" s="40">
        <v>662</v>
      </c>
      <c r="F717" s="41">
        <v>653</v>
      </c>
      <c r="G717" s="37">
        <v>0</v>
      </c>
      <c r="H717" s="27">
        <f t="shared" ref="H717" si="1419">IF(C717="BUY",(F717-E717)*D717,(E717-F717)*D717)</f>
        <v>-4078.5498489426</v>
      </c>
      <c r="I717" s="27" t="str">
        <f t="shared" ref="I717" si="1420">IF(G717=0,"0.00",IF(C717="BUY",(G717-F717)*D717,(F717-G717)*D717))</f>
        <v>0.00</v>
      </c>
      <c r="J717" s="27">
        <f t="shared" si="1398"/>
        <v>-4078.5498489426</v>
      </c>
      <c r="K717" s="4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="1" customFormat="1" ht="14.25" spans="1:33">
      <c r="A718" s="38">
        <v>44379</v>
      </c>
      <c r="B718" s="41" t="s">
        <v>219</v>
      </c>
      <c r="C718" s="39" t="s">
        <v>16</v>
      </c>
      <c r="D718" s="25">
        <f t="shared" si="1385"/>
        <v>427.960057061341</v>
      </c>
      <c r="E718" s="40">
        <v>701</v>
      </c>
      <c r="F718" s="41">
        <v>685</v>
      </c>
      <c r="G718" s="37">
        <v>0</v>
      </c>
      <c r="H718" s="27">
        <f t="shared" ref="H718" si="1421">IF(C718="BUY",(F718-E718)*D718,(E718-F718)*D718)</f>
        <v>-6847.36091298145</v>
      </c>
      <c r="I718" s="27" t="str">
        <f t="shared" ref="I718" si="1422">IF(G718=0,"0.00",IF(C718="BUY",(G718-F718)*D718,(F718-G718)*D718))</f>
        <v>0.00</v>
      </c>
      <c r="J718" s="27">
        <f t="shared" si="1398"/>
        <v>-6847.36091298145</v>
      </c>
      <c r="K718" s="4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="1" customFormat="1" ht="14.25" spans="1:33">
      <c r="A719" s="38">
        <v>44377</v>
      </c>
      <c r="B719" s="41" t="s">
        <v>277</v>
      </c>
      <c r="C719" s="39" t="s">
        <v>16</v>
      </c>
      <c r="D719" s="25">
        <f t="shared" si="1385"/>
        <v>1145.03816793893</v>
      </c>
      <c r="E719" s="40">
        <v>262</v>
      </c>
      <c r="F719" s="41">
        <v>262</v>
      </c>
      <c r="G719" s="37">
        <v>0</v>
      </c>
      <c r="H719" s="27">
        <f t="shared" ref="H719" si="1423">IF(C719="BUY",(F719-E719)*D719,(E719-F719)*D719)</f>
        <v>0</v>
      </c>
      <c r="I719" s="27" t="str">
        <f t="shared" ref="I719" si="1424">IF(G719=0,"0.00",IF(C719="BUY",(G719-F719)*D719,(F719-G719)*D719))</f>
        <v>0.00</v>
      </c>
      <c r="J719" s="27">
        <f t="shared" si="1398"/>
        <v>0</v>
      </c>
      <c r="K719" s="4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="1" customFormat="1" ht="14.25" spans="1:33">
      <c r="A720" s="38">
        <v>44377</v>
      </c>
      <c r="B720" s="41" t="s">
        <v>372</v>
      </c>
      <c r="C720" s="39" t="s">
        <v>16</v>
      </c>
      <c r="D720" s="25">
        <f t="shared" si="1385"/>
        <v>1185.77075098814</v>
      </c>
      <c r="E720" s="40">
        <v>253</v>
      </c>
      <c r="F720" s="41">
        <v>259.55</v>
      </c>
      <c r="G720" s="37">
        <v>0</v>
      </c>
      <c r="H720" s="27">
        <f t="shared" ref="H720" si="1425">IF(C720="BUY",(F720-E720)*D720,(E720-F720)*D720)</f>
        <v>7766.79841897235</v>
      </c>
      <c r="I720" s="27" t="str">
        <f t="shared" ref="I720" si="1426">IF(G720=0,"0.00",IF(C720="BUY",(G720-F720)*D720,(F720-G720)*D720))</f>
        <v>0.00</v>
      </c>
      <c r="J720" s="27">
        <f t="shared" si="1398"/>
        <v>7766.79841897235</v>
      </c>
      <c r="K720" s="4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="1" customFormat="1" ht="14.25" spans="1:33">
      <c r="A721" s="38">
        <v>44376</v>
      </c>
      <c r="B721" s="41" t="s">
        <v>373</v>
      </c>
      <c r="C721" s="39" t="s">
        <v>16</v>
      </c>
      <c r="D721" s="25">
        <f t="shared" si="1385"/>
        <v>517.241379310345</v>
      </c>
      <c r="E721" s="40">
        <v>580</v>
      </c>
      <c r="F721" s="41">
        <v>600</v>
      </c>
      <c r="G721" s="37">
        <v>620</v>
      </c>
      <c r="H721" s="27">
        <f t="shared" ref="H721" si="1427">IF(C721="BUY",(F721-E721)*D721,(E721-F721)*D721)</f>
        <v>10344.8275862069</v>
      </c>
      <c r="I721" s="27">
        <f t="shared" ref="I721" si="1428">IF(G721=0,"0.00",IF(C721="BUY",(G721-F721)*D721,(F721-G721)*D721))</f>
        <v>10344.8275862069</v>
      </c>
      <c r="J721" s="27">
        <f t="shared" si="1398"/>
        <v>20689.6551724138</v>
      </c>
      <c r="K721" s="4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="1" customFormat="1" ht="14.25" spans="1:33">
      <c r="A722" s="38">
        <v>44375</v>
      </c>
      <c r="B722" s="41" t="s">
        <v>374</v>
      </c>
      <c r="C722" s="39" t="s">
        <v>16</v>
      </c>
      <c r="D722" s="25">
        <f t="shared" si="1385"/>
        <v>816.77103185407</v>
      </c>
      <c r="E722" s="40">
        <v>367.3</v>
      </c>
      <c r="F722" s="41">
        <v>367.3</v>
      </c>
      <c r="G722" s="37">
        <v>0</v>
      </c>
      <c r="H722" s="27">
        <f t="shared" ref="H722" si="1429">IF(C722="BUY",(F722-E722)*D722,(E722-F722)*D722)</f>
        <v>0</v>
      </c>
      <c r="I722" s="27" t="str">
        <f t="shared" ref="I722" si="1430">IF(G722=0,"0.00",IF(C722="BUY",(G722-F722)*D722,(F722-G722)*D722))</f>
        <v>0.00</v>
      </c>
      <c r="J722" s="27">
        <f t="shared" si="1398"/>
        <v>0</v>
      </c>
      <c r="K722" s="4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="1" customFormat="1" ht="14.25" spans="1:33">
      <c r="A723" s="38">
        <v>44375</v>
      </c>
      <c r="B723" s="41" t="s">
        <v>373</v>
      </c>
      <c r="C723" s="39" t="s">
        <v>16</v>
      </c>
      <c r="D723" s="25">
        <f t="shared" si="1385"/>
        <v>550.45871559633</v>
      </c>
      <c r="E723" s="40">
        <v>545</v>
      </c>
      <c r="F723" s="41">
        <v>565</v>
      </c>
      <c r="G723" s="37">
        <v>0</v>
      </c>
      <c r="H723" s="27">
        <f t="shared" ref="H723" si="1431">IF(C723="BUY",(F723-E723)*D723,(E723-F723)*D723)</f>
        <v>11009.1743119266</v>
      </c>
      <c r="I723" s="27" t="str">
        <f t="shared" ref="I723" si="1432">IF(G723=0,"0.00",IF(C723="BUY",(G723-F723)*D723,(F723-G723)*D723))</f>
        <v>0.00</v>
      </c>
      <c r="J723" s="27">
        <f t="shared" si="1398"/>
        <v>11009.1743119266</v>
      </c>
      <c r="K723" s="4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="1" customFormat="1" ht="14.25" spans="1:33">
      <c r="A724" s="38">
        <v>44372</v>
      </c>
      <c r="B724" s="41" t="s">
        <v>373</v>
      </c>
      <c r="C724" s="39" t="s">
        <v>16</v>
      </c>
      <c r="D724" s="25">
        <f t="shared" si="1385"/>
        <v>600</v>
      </c>
      <c r="E724" s="40">
        <v>500</v>
      </c>
      <c r="F724" s="41">
        <v>480</v>
      </c>
      <c r="G724" s="37">
        <v>0</v>
      </c>
      <c r="H724" s="27">
        <f t="shared" ref="H724" si="1433">IF(C724="BUY",(F724-E724)*D724,(E724-F724)*D724)</f>
        <v>-12000</v>
      </c>
      <c r="I724" s="27" t="str">
        <f t="shared" ref="I724" si="1434">IF(G724=0,"0.00",IF(C724="BUY",(G724-F724)*D724,(F724-G724)*D724))</f>
        <v>0.00</v>
      </c>
      <c r="J724" s="27">
        <f t="shared" si="1398"/>
        <v>-12000</v>
      </c>
      <c r="K724" s="4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="1" customFormat="1" ht="14.25" spans="1:33">
      <c r="A725" s="38">
        <v>44371</v>
      </c>
      <c r="B725" s="41" t="s">
        <v>83</v>
      </c>
      <c r="C725" s="39" t="s">
        <v>16</v>
      </c>
      <c r="D725" s="25">
        <f t="shared" si="1385"/>
        <v>738.916256157635</v>
      </c>
      <c r="E725" s="40">
        <v>406</v>
      </c>
      <c r="F725" s="41">
        <v>420</v>
      </c>
      <c r="G725" s="37">
        <v>0</v>
      </c>
      <c r="H725" s="27">
        <f t="shared" ref="H725" si="1435">IF(C725="BUY",(F725-E725)*D725,(E725-F725)*D725)</f>
        <v>10344.8275862069</v>
      </c>
      <c r="I725" s="27" t="str">
        <f t="shared" ref="I725" si="1436">IF(G725=0,"0.00",IF(C725="BUY",(G725-F725)*D725,(F725-G725)*D725))</f>
        <v>0.00</v>
      </c>
      <c r="J725" s="27">
        <f t="shared" si="1398"/>
        <v>10344.8275862069</v>
      </c>
      <c r="K725" s="4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="1" customFormat="1" ht="14.25" spans="1:33">
      <c r="A726" s="38">
        <v>44370</v>
      </c>
      <c r="B726" s="41" t="s">
        <v>375</v>
      </c>
      <c r="C726" s="39" t="s">
        <v>16</v>
      </c>
      <c r="D726" s="25">
        <f t="shared" si="1385"/>
        <v>571.428571428571</v>
      </c>
      <c r="E726" s="40">
        <v>525</v>
      </c>
      <c r="F726" s="41">
        <v>538</v>
      </c>
      <c r="G726" s="37">
        <v>0</v>
      </c>
      <c r="H726" s="27">
        <f t="shared" ref="H726" si="1437">IF(C726="BUY",(F726-E726)*D726,(E726-F726)*D726)</f>
        <v>7428.57142857143</v>
      </c>
      <c r="I726" s="27" t="str">
        <f t="shared" ref="I726" si="1438">IF(G726=0,"0.00",IF(C726="BUY",(G726-F726)*D726,(F726-G726)*D726))</f>
        <v>0.00</v>
      </c>
      <c r="J726" s="27">
        <f t="shared" si="1398"/>
        <v>7428.57142857143</v>
      </c>
      <c r="K726" s="4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="1" customFormat="1" ht="14.25" spans="1:33">
      <c r="A727" s="38">
        <v>44370</v>
      </c>
      <c r="B727" s="41" t="s">
        <v>317</v>
      </c>
      <c r="C727" s="39" t="s">
        <v>16</v>
      </c>
      <c r="D727" s="25">
        <f t="shared" si="1385"/>
        <v>80.6451612903226</v>
      </c>
      <c r="E727" s="40">
        <v>3720</v>
      </c>
      <c r="F727" s="41">
        <v>3820</v>
      </c>
      <c r="G727" s="37">
        <v>3950</v>
      </c>
      <c r="H727" s="27">
        <f t="shared" ref="H727" si="1439">IF(C727="BUY",(F727-E727)*D727,(E727-F727)*D727)</f>
        <v>8064.51612903226</v>
      </c>
      <c r="I727" s="27">
        <f t="shared" ref="I727" si="1440">IF(G727=0,"0.00",IF(C727="BUY",(G727-F727)*D727,(F727-G727)*D727))</f>
        <v>10483.8709677419</v>
      </c>
      <c r="J727" s="27">
        <f t="shared" si="1398"/>
        <v>18548.3870967742</v>
      </c>
      <c r="K727" s="4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="1" customFormat="1" ht="14.25" spans="1:33">
      <c r="A728" s="38">
        <v>44369</v>
      </c>
      <c r="B728" s="41" t="s">
        <v>317</v>
      </c>
      <c r="C728" s="39" t="s">
        <v>16</v>
      </c>
      <c r="D728" s="25">
        <f t="shared" si="1385"/>
        <v>97.8792822185971</v>
      </c>
      <c r="E728" s="40">
        <v>3065</v>
      </c>
      <c r="F728" s="41">
        <v>3165</v>
      </c>
      <c r="G728" s="37">
        <v>3265</v>
      </c>
      <c r="H728" s="27">
        <f t="shared" ref="H728" si="1441">IF(C728="BUY",(F728-E728)*D728,(E728-F728)*D728)</f>
        <v>9787.92822185971</v>
      </c>
      <c r="I728" s="27">
        <f t="shared" ref="I728" si="1442">IF(G728=0,"0.00",IF(C728="BUY",(G728-F728)*D728,(F728-G728)*D728))</f>
        <v>9787.92822185971</v>
      </c>
      <c r="J728" s="27">
        <f t="shared" si="1398"/>
        <v>19575.8564437194</v>
      </c>
      <c r="K728" s="4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="1" customFormat="1" ht="14.25" spans="1:33">
      <c r="A729" s="38">
        <v>44368</v>
      </c>
      <c r="B729" s="41" t="s">
        <v>376</v>
      </c>
      <c r="C729" s="39" t="s">
        <v>16</v>
      </c>
      <c r="D729" s="25">
        <f t="shared" si="1385"/>
        <v>1338.09099018733</v>
      </c>
      <c r="E729" s="40">
        <v>224.2</v>
      </c>
      <c r="F729" s="41">
        <v>224.2</v>
      </c>
      <c r="G729" s="37">
        <v>0</v>
      </c>
      <c r="H729" s="27">
        <f t="shared" ref="H729" si="1443">IF(C729="BUY",(F729-E729)*D729,(E729-F729)*D729)</f>
        <v>0</v>
      </c>
      <c r="I729" s="27" t="str">
        <f t="shared" ref="I729" si="1444">IF(G729=0,"0.00",IF(C729="BUY",(G729-F729)*D729,(F729-G729)*D729))</f>
        <v>0.00</v>
      </c>
      <c r="J729" s="27">
        <f t="shared" si="1398"/>
        <v>0</v>
      </c>
      <c r="K729" s="4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="1" customFormat="1" ht="14.25" spans="1:33">
      <c r="A730" s="38">
        <v>44365</v>
      </c>
      <c r="B730" s="41" t="s">
        <v>365</v>
      </c>
      <c r="C730" s="39" t="s">
        <v>16</v>
      </c>
      <c r="D730" s="25">
        <f t="shared" si="1385"/>
        <v>214.285714285714</v>
      </c>
      <c r="E730" s="40">
        <v>1400</v>
      </c>
      <c r="F730" s="41">
        <v>1435</v>
      </c>
      <c r="G730" s="37">
        <v>1480</v>
      </c>
      <c r="H730" s="27">
        <f t="shared" ref="H730" si="1445">IF(C730="BUY",(F730-E730)*D730,(E730-F730)*D730)</f>
        <v>7500</v>
      </c>
      <c r="I730" s="27">
        <f t="shared" ref="I730" si="1446">IF(G730=0,"0.00",IF(C730="BUY",(G730-F730)*D730,(F730-G730)*D730))</f>
        <v>9642.85714285714</v>
      </c>
      <c r="J730" s="27">
        <f t="shared" si="1398"/>
        <v>17142.8571428571</v>
      </c>
      <c r="K730" s="4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="1" customFormat="1" ht="14.25" spans="1:33">
      <c r="A731" s="38">
        <v>44364</v>
      </c>
      <c r="B731" s="41" t="s">
        <v>377</v>
      </c>
      <c r="C731" s="39" t="s">
        <v>16</v>
      </c>
      <c r="D731" s="25">
        <f t="shared" si="1385"/>
        <v>453.172205438066</v>
      </c>
      <c r="E731" s="40">
        <v>662</v>
      </c>
      <c r="F731" s="41">
        <v>666</v>
      </c>
      <c r="G731" s="37">
        <v>0</v>
      </c>
      <c r="H731" s="27">
        <f t="shared" ref="H731" si="1447">IF(C731="BUY",(F731-E731)*D731,(E731-F731)*D731)</f>
        <v>1812.68882175227</v>
      </c>
      <c r="I731" s="27" t="str">
        <f t="shared" ref="I731" si="1448">IF(G731=0,"0.00",IF(C731="BUY",(G731-F731)*D731,(F731-G731)*D731))</f>
        <v>0.00</v>
      </c>
      <c r="J731" s="27">
        <f t="shared" si="1398"/>
        <v>1812.68882175227</v>
      </c>
      <c r="K731" s="4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="1" customFormat="1" ht="14.25" spans="1:33">
      <c r="A732" s="38">
        <v>44364</v>
      </c>
      <c r="B732" s="41" t="s">
        <v>342</v>
      </c>
      <c r="C732" s="39" t="s">
        <v>16</v>
      </c>
      <c r="D732" s="25">
        <f t="shared" si="1385"/>
        <v>379.746835443038</v>
      </c>
      <c r="E732" s="40">
        <v>790</v>
      </c>
      <c r="F732" s="41">
        <v>800</v>
      </c>
      <c r="G732" s="37">
        <v>0</v>
      </c>
      <c r="H732" s="27">
        <f t="shared" ref="H732" si="1449">IF(C732="BUY",(F732-E732)*D732,(E732-F732)*D732)</f>
        <v>3797.46835443038</v>
      </c>
      <c r="I732" s="27" t="str">
        <f t="shared" ref="I732" si="1450">IF(G732=0,"0.00",IF(C732="BUY",(G732-F732)*D732,(F732-G732)*D732))</f>
        <v>0.00</v>
      </c>
      <c r="J732" s="27">
        <f t="shared" si="1398"/>
        <v>3797.46835443038</v>
      </c>
      <c r="K732" s="4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="1" customFormat="1" ht="14.25" spans="1:33">
      <c r="A733" s="38">
        <v>44363</v>
      </c>
      <c r="B733" s="41" t="s">
        <v>378</v>
      </c>
      <c r="C733" s="39" t="s">
        <v>16</v>
      </c>
      <c r="D733" s="25">
        <f t="shared" si="1385"/>
        <v>1892.74447949527</v>
      </c>
      <c r="E733" s="40">
        <v>158.5</v>
      </c>
      <c r="F733" s="41">
        <v>153.2</v>
      </c>
      <c r="G733" s="37">
        <v>0</v>
      </c>
      <c r="H733" s="27">
        <f t="shared" ref="H733" si="1451">IF(C733="BUY",(F733-E733)*D733,(E733-F733)*D733)</f>
        <v>-10031.5457413249</v>
      </c>
      <c r="I733" s="27" t="str">
        <f t="shared" ref="I733" si="1452">IF(G733=0,"0.00",IF(C733="BUY",(G733-F733)*D733,(F733-G733)*D733))</f>
        <v>0.00</v>
      </c>
      <c r="J733" s="27">
        <f t="shared" si="1398"/>
        <v>-10031.5457413249</v>
      </c>
      <c r="K733" s="4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="1" customFormat="1" ht="14.25" spans="1:33">
      <c r="A734" s="38">
        <v>44362</v>
      </c>
      <c r="B734" s="41" t="s">
        <v>84</v>
      </c>
      <c r="C734" s="39" t="s">
        <v>16</v>
      </c>
      <c r="D734" s="25">
        <f t="shared" si="1385"/>
        <v>568.181818181818</v>
      </c>
      <c r="E734" s="40">
        <v>528</v>
      </c>
      <c r="F734" s="41">
        <v>515</v>
      </c>
      <c r="G734" s="37">
        <v>0</v>
      </c>
      <c r="H734" s="27">
        <f t="shared" ref="H734" si="1453">IF(C734="BUY",(F734-E734)*D734,(E734-F734)*D734)</f>
        <v>-7386.36363636364</v>
      </c>
      <c r="I734" s="27" t="str">
        <f t="shared" ref="I734" si="1454">IF(G734=0,"0.00",IF(C734="BUY",(G734-F734)*D734,(F734-G734)*D734))</f>
        <v>0.00</v>
      </c>
      <c r="J734" s="27">
        <f t="shared" si="1398"/>
        <v>-7386.36363636364</v>
      </c>
      <c r="K734" s="4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="4" customFormat="1" spans="1:10">
      <c r="A735" s="38">
        <v>44361</v>
      </c>
      <c r="B735" s="23" t="s">
        <v>379</v>
      </c>
      <c r="C735" s="39" t="s">
        <v>16</v>
      </c>
      <c r="D735" s="25">
        <f t="shared" si="1385"/>
        <v>414.9377593361</v>
      </c>
      <c r="E735" s="52">
        <v>723</v>
      </c>
      <c r="F735" s="23">
        <v>738</v>
      </c>
      <c r="G735" s="53">
        <v>765</v>
      </c>
      <c r="H735" s="27">
        <f t="shared" ref="H735" si="1455">IF(C735="BUY",(F735-E735)*D735,(E735-F735)*D735)</f>
        <v>6224.06639004149</v>
      </c>
      <c r="I735" s="27">
        <f t="shared" ref="I735" si="1456">IF(G735=0,"0.00",IF(C735="BUY",(G735-F735)*D735,(F735-G735)*D735))</f>
        <v>11203.3195020747</v>
      </c>
      <c r="J735" s="27">
        <f t="shared" si="1398"/>
        <v>17427.3858921162</v>
      </c>
    </row>
    <row r="736" s="4" customFormat="1" spans="1:10">
      <c r="A736" s="38">
        <v>44361</v>
      </c>
      <c r="B736" s="23" t="s">
        <v>380</v>
      </c>
      <c r="C736" s="39" t="s">
        <v>16</v>
      </c>
      <c r="D736" s="25">
        <f t="shared" si="1385"/>
        <v>996.346728661574</v>
      </c>
      <c r="E736" s="52">
        <v>301.1</v>
      </c>
      <c r="F736" s="23">
        <v>301.1</v>
      </c>
      <c r="G736" s="53">
        <v>0</v>
      </c>
      <c r="H736" s="27">
        <f t="shared" ref="H736" si="1457">IF(C736="BUY",(F736-E736)*D736,(E736-F736)*D736)</f>
        <v>0</v>
      </c>
      <c r="I736" s="53">
        <v>0</v>
      </c>
      <c r="J736" s="27">
        <f t="shared" si="1398"/>
        <v>0</v>
      </c>
    </row>
    <row r="737" s="4" customFormat="1" spans="1:10">
      <c r="A737" s="38">
        <v>44357</v>
      </c>
      <c r="B737" s="23" t="s">
        <v>381</v>
      </c>
      <c r="C737" s="39" t="s">
        <v>16</v>
      </c>
      <c r="D737" s="25">
        <f t="shared" si="1385"/>
        <v>1892.74447949527</v>
      </c>
      <c r="E737" s="52">
        <v>158.5</v>
      </c>
      <c r="F737" s="23">
        <v>158.5</v>
      </c>
      <c r="G737" s="53">
        <v>0</v>
      </c>
      <c r="H737" s="27">
        <f t="shared" ref="H737:H738" si="1458">IF(C737="BUY",(F737-E737)*D737,(E737-F737)*D737)</f>
        <v>0</v>
      </c>
      <c r="I737" s="53">
        <v>0</v>
      </c>
      <c r="J737" s="27">
        <f t="shared" si="1398"/>
        <v>0</v>
      </c>
    </row>
    <row r="738" s="1" customFormat="1" ht="14.25" spans="1:33">
      <c r="A738" s="38">
        <v>44357</v>
      </c>
      <c r="B738" s="41" t="s">
        <v>378</v>
      </c>
      <c r="C738" s="39" t="s">
        <v>16</v>
      </c>
      <c r="D738" s="25">
        <f t="shared" si="1385"/>
        <v>2127.65957446808</v>
      </c>
      <c r="E738" s="40">
        <v>141</v>
      </c>
      <c r="F738" s="41">
        <v>141</v>
      </c>
      <c r="G738" s="37">
        <v>0</v>
      </c>
      <c r="H738" s="27">
        <f t="shared" si="1458"/>
        <v>0</v>
      </c>
      <c r="I738" s="27" t="str">
        <f t="shared" ref="I738" si="1459">IF(G738=0,"0.00",IF(C738="BUY",(G738-F738)*D738,(F738-G738)*D738))</f>
        <v>0.00</v>
      </c>
      <c r="J738" s="27">
        <f t="shared" si="1398"/>
        <v>0</v>
      </c>
      <c r="K738" s="4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="1" customFormat="1" ht="14.25" spans="1:33">
      <c r="A739" s="38">
        <v>44356</v>
      </c>
      <c r="B739" s="41" t="s">
        <v>169</v>
      </c>
      <c r="C739" s="39" t="s">
        <v>16</v>
      </c>
      <c r="D739" s="25">
        <f t="shared" si="1385"/>
        <v>129.813933362181</v>
      </c>
      <c r="E739" s="40">
        <v>2311</v>
      </c>
      <c r="F739" s="41">
        <v>2380</v>
      </c>
      <c r="G739" s="37">
        <v>2480</v>
      </c>
      <c r="H739" s="27">
        <f t="shared" ref="H739" si="1460">IF(C739="BUY",(F739-E739)*D739,(E739-F739)*D739)</f>
        <v>8957.16140199048</v>
      </c>
      <c r="I739" s="27">
        <f t="shared" ref="I739" si="1461">IF(G739=0,"0.00",IF(C739="BUY",(G739-F739)*D739,(F739-G739)*D739))</f>
        <v>12981.3933362181</v>
      </c>
      <c r="J739" s="27">
        <f t="shared" si="1398"/>
        <v>21938.5547382086</v>
      </c>
      <c r="K739" s="4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="1" customFormat="1" ht="14.25" spans="1:33">
      <c r="A740" s="38">
        <v>44356</v>
      </c>
      <c r="B740" s="41" t="s">
        <v>382</v>
      </c>
      <c r="C740" s="39" t="s">
        <v>16</v>
      </c>
      <c r="D740" s="25">
        <f t="shared" si="1385"/>
        <v>444.444444444444</v>
      </c>
      <c r="E740" s="40">
        <v>675</v>
      </c>
      <c r="F740" s="41">
        <v>655</v>
      </c>
      <c r="G740" s="37">
        <v>0</v>
      </c>
      <c r="H740" s="27">
        <f t="shared" ref="H740" si="1462">IF(C740="BUY",(F740-E740)*D740,(E740-F740)*D740)</f>
        <v>-8888.88888888889</v>
      </c>
      <c r="I740" s="27" t="str">
        <f t="shared" ref="I740" si="1463">IF(G740=0,"0.00",IF(C740="BUY",(G740-F740)*D740,(F740-G740)*D740))</f>
        <v>0.00</v>
      </c>
      <c r="J740" s="27">
        <f t="shared" si="1398"/>
        <v>-8888.88888888889</v>
      </c>
      <c r="K740" s="4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="1" customFormat="1" ht="14.25" spans="1:33">
      <c r="A741" s="38">
        <v>44355</v>
      </c>
      <c r="B741" s="41" t="s">
        <v>383</v>
      </c>
      <c r="C741" s="39" t="s">
        <v>16</v>
      </c>
      <c r="D741" s="25">
        <f t="shared" si="1385"/>
        <v>2158.27338129496</v>
      </c>
      <c r="E741" s="40">
        <v>139</v>
      </c>
      <c r="F741" s="41">
        <v>139</v>
      </c>
      <c r="G741" s="37">
        <v>0</v>
      </c>
      <c r="H741" s="27">
        <f t="shared" ref="H741" si="1464">IF(C741="BUY",(F741-E741)*D741,(E741-F741)*D741)</f>
        <v>0</v>
      </c>
      <c r="I741" s="27" t="str">
        <f t="shared" ref="I741" si="1465">IF(G741=0,"0.00",IF(C741="BUY",(G741-F741)*D741,(F741-G741)*D741))</f>
        <v>0.00</v>
      </c>
      <c r="J741" s="27">
        <f t="shared" si="1398"/>
        <v>0</v>
      </c>
      <c r="K741" s="4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="1" customFormat="1" ht="14.25" spans="1:33">
      <c r="A742" s="38">
        <v>44354</v>
      </c>
      <c r="B742" s="41" t="s">
        <v>337</v>
      </c>
      <c r="C742" s="39" t="s">
        <v>16</v>
      </c>
      <c r="D742" s="25">
        <f t="shared" si="1385"/>
        <v>1145.03816793893</v>
      </c>
      <c r="E742" s="40">
        <v>262</v>
      </c>
      <c r="F742" s="41">
        <v>268</v>
      </c>
      <c r="G742" s="37">
        <v>275</v>
      </c>
      <c r="H742" s="27">
        <f t="shared" ref="H742" si="1466">IF(C742="BUY",(F742-E742)*D742,(E742-F742)*D742)</f>
        <v>6870.22900763359</v>
      </c>
      <c r="I742" s="27">
        <f t="shared" ref="I742" si="1467">IF(G742=0,"0.00",IF(C742="BUY",(G742-F742)*D742,(F742-G742)*D742))</f>
        <v>8015.26717557252</v>
      </c>
      <c r="J742" s="27">
        <f t="shared" si="1398"/>
        <v>14885.4961832061</v>
      </c>
      <c r="K742" s="4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="1" customFormat="1" ht="14.25" spans="1:33">
      <c r="A743" s="38">
        <v>44351</v>
      </c>
      <c r="B743" s="41" t="s">
        <v>365</v>
      </c>
      <c r="C743" s="39" t="s">
        <v>16</v>
      </c>
      <c r="D743" s="25">
        <f t="shared" si="1385"/>
        <v>182.704019488429</v>
      </c>
      <c r="E743" s="40">
        <v>1642</v>
      </c>
      <c r="F743" s="41">
        <v>1665</v>
      </c>
      <c r="G743" s="37">
        <v>1699</v>
      </c>
      <c r="H743" s="27">
        <f t="shared" ref="H743" si="1468">IF(C743="BUY",(F743-E743)*D743,(E743-F743)*D743)</f>
        <v>4202.19244823386</v>
      </c>
      <c r="I743" s="27">
        <f t="shared" ref="I743" si="1469">IF(G743=0,"0.00",IF(C743="BUY",(G743-F743)*D743,(F743-G743)*D743))</f>
        <v>6211.93666260658</v>
      </c>
      <c r="J743" s="27">
        <f t="shared" si="1398"/>
        <v>10414.1291108404</v>
      </c>
      <c r="K743" s="4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="1" customFormat="1" ht="14.25" spans="1:33">
      <c r="A744" s="38">
        <v>44350</v>
      </c>
      <c r="B744" s="41" t="s">
        <v>384</v>
      </c>
      <c r="C744" s="39" t="s">
        <v>16</v>
      </c>
      <c r="D744" s="25">
        <f t="shared" si="1385"/>
        <v>1729.10662824207</v>
      </c>
      <c r="E744" s="40">
        <v>173.5</v>
      </c>
      <c r="F744" s="41">
        <v>178.2</v>
      </c>
      <c r="G744" s="37">
        <v>183.8</v>
      </c>
      <c r="H744" s="27">
        <f t="shared" ref="H744" si="1470">IF(C744="BUY",(F744-E744)*D744,(E744-F744)*D744)</f>
        <v>8126.80115273773</v>
      </c>
      <c r="I744" s="27">
        <f t="shared" ref="I744" si="1471">IF(G744=0,"0.00",IF(C744="BUY",(G744-F744)*D744,(F744-G744)*D744))</f>
        <v>9682.99711815566</v>
      </c>
      <c r="J744" s="27">
        <f t="shared" si="1398"/>
        <v>17809.7982708934</v>
      </c>
      <c r="K744" s="4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="1" customFormat="1" ht="14.25" spans="1:33">
      <c r="A745" s="38">
        <v>44349</v>
      </c>
      <c r="B745" s="41" t="s">
        <v>365</v>
      </c>
      <c r="C745" s="39" t="s">
        <v>16</v>
      </c>
      <c r="D745" s="25">
        <f t="shared" si="1385"/>
        <v>207.46887966805</v>
      </c>
      <c r="E745" s="40">
        <v>1446</v>
      </c>
      <c r="F745" s="41">
        <v>1480</v>
      </c>
      <c r="G745" s="37">
        <v>1530</v>
      </c>
      <c r="H745" s="27">
        <f t="shared" ref="H745" si="1472">IF(C745="BUY",(F745-E745)*D745,(E745-F745)*D745)</f>
        <v>7053.94190871369</v>
      </c>
      <c r="I745" s="27">
        <f t="shared" ref="I745" si="1473">IF(G745=0,"0.00",IF(C745="BUY",(G745-F745)*D745,(F745-G745)*D745))</f>
        <v>10373.4439834025</v>
      </c>
      <c r="J745" s="27">
        <f t="shared" si="1398"/>
        <v>17427.3858921162</v>
      </c>
      <c r="K745" s="4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="1" customFormat="1" ht="14.25" spans="1:33">
      <c r="A746" s="38">
        <v>44347</v>
      </c>
      <c r="B746" s="41" t="s">
        <v>337</v>
      </c>
      <c r="C746" s="39" t="s">
        <v>16</v>
      </c>
      <c r="D746" s="25">
        <f t="shared" si="1385"/>
        <v>1185.77075098814</v>
      </c>
      <c r="E746" s="40">
        <v>253</v>
      </c>
      <c r="F746" s="41">
        <v>263</v>
      </c>
      <c r="G746" s="37">
        <v>0</v>
      </c>
      <c r="H746" s="27">
        <f t="shared" ref="H746" si="1474">IF(C746="BUY",(F746-E746)*D746,(E746-F746)*D746)</f>
        <v>11857.7075098814</v>
      </c>
      <c r="I746" s="27" t="str">
        <f t="shared" ref="I746" si="1475">IF(G746=0,"0.00",IF(C746="BUY",(G746-F746)*D746,(F746-G746)*D746))</f>
        <v>0.00</v>
      </c>
      <c r="J746" s="27">
        <f t="shared" si="1398"/>
        <v>11857.7075098814</v>
      </c>
      <c r="K746" s="4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="1" customFormat="1" ht="14.25" spans="1:33">
      <c r="A747" s="38">
        <v>44344</v>
      </c>
      <c r="B747" s="41" t="s">
        <v>275</v>
      </c>
      <c r="C747" s="39" t="s">
        <v>16</v>
      </c>
      <c r="D747" s="25">
        <f t="shared" si="1385"/>
        <v>323.974082073434</v>
      </c>
      <c r="E747" s="40">
        <v>926</v>
      </c>
      <c r="F747" s="41">
        <v>941</v>
      </c>
      <c r="G747" s="37">
        <v>0</v>
      </c>
      <c r="H747" s="27">
        <f t="shared" ref="H747:H748" si="1476">IF(C747="BUY",(F747-E747)*D747,(E747-F747)*D747)</f>
        <v>4859.61123110151</v>
      </c>
      <c r="I747" s="27" t="str">
        <f t="shared" ref="I747:I748" si="1477">IF(G747=0,"0.00",IF(C747="BUY",(G747-F747)*D747,(F747-G747)*D747))</f>
        <v>0.00</v>
      </c>
      <c r="J747" s="27">
        <f t="shared" si="1398"/>
        <v>4859.61123110151</v>
      </c>
      <c r="K747" s="4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="4" customFormat="1" spans="1:10">
      <c r="A748" s="38">
        <v>44342</v>
      </c>
      <c r="B748" s="23" t="s">
        <v>385</v>
      </c>
      <c r="C748" s="39" t="s">
        <v>16</v>
      </c>
      <c r="D748" s="25">
        <f t="shared" si="1385"/>
        <v>384.615384615385</v>
      </c>
      <c r="E748" s="52">
        <v>780</v>
      </c>
      <c r="F748" s="23">
        <v>790</v>
      </c>
      <c r="G748" s="53">
        <v>0</v>
      </c>
      <c r="H748" s="27">
        <f t="shared" si="1476"/>
        <v>3846.15384615385</v>
      </c>
      <c r="I748" s="27" t="str">
        <f t="shared" si="1477"/>
        <v>0.00</v>
      </c>
      <c r="J748" s="27">
        <f t="shared" si="1398"/>
        <v>3846.15384615385</v>
      </c>
    </row>
    <row r="749" s="1" customFormat="1" ht="14.25" spans="1:33">
      <c r="A749" s="38">
        <v>44341</v>
      </c>
      <c r="B749" s="41" t="s">
        <v>383</v>
      </c>
      <c r="C749" s="39" t="s">
        <v>16</v>
      </c>
      <c r="D749" s="25">
        <f t="shared" si="1385"/>
        <v>2542.37288135593</v>
      </c>
      <c r="E749" s="40">
        <v>118</v>
      </c>
      <c r="F749" s="41">
        <v>126</v>
      </c>
      <c r="G749" s="37">
        <v>0</v>
      </c>
      <c r="H749" s="27">
        <f t="shared" ref="H749" si="1478">IF(C749="BUY",(F749-E749)*D749,(E749-F749)*D749)</f>
        <v>20338.9830508475</v>
      </c>
      <c r="I749" s="27" t="str">
        <f t="shared" ref="I749" si="1479">IF(G749=0,"0.00",IF(C749="BUY",(G749-F749)*D749,(F749-G749)*D749))</f>
        <v>0.00</v>
      </c>
      <c r="J749" s="27">
        <f t="shared" si="1398"/>
        <v>20338.9830508475</v>
      </c>
      <c r="K749" s="4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="1" customFormat="1" ht="14.25" spans="1:33">
      <c r="A750" s="38">
        <v>44336</v>
      </c>
      <c r="B750" s="41" t="s">
        <v>275</v>
      </c>
      <c r="C750" s="39" t="s">
        <v>16</v>
      </c>
      <c r="D750" s="25">
        <f t="shared" si="1385"/>
        <v>377.358490566038</v>
      </c>
      <c r="E750" s="40">
        <v>795</v>
      </c>
      <c r="F750" s="41">
        <v>820</v>
      </c>
      <c r="G750" s="37">
        <v>0</v>
      </c>
      <c r="H750" s="27">
        <f t="shared" ref="H750:H751" si="1480">IF(C750="BUY",(F750-E750)*D750,(E750-F750)*D750)</f>
        <v>9433.96226415094</v>
      </c>
      <c r="I750" s="27" t="str">
        <f t="shared" ref="I750:I751" si="1481">IF(G750=0,"0.00",IF(C750="BUY",(G750-F750)*D750,(F750-G750)*D750))</f>
        <v>0.00</v>
      </c>
      <c r="J750" s="27">
        <f t="shared" si="1398"/>
        <v>9433.96226415094</v>
      </c>
      <c r="K750" s="4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="4" customFormat="1" spans="1:10">
      <c r="A751" s="38">
        <v>44336</v>
      </c>
      <c r="B751" s="23" t="s">
        <v>385</v>
      </c>
      <c r="C751" s="39" t="s">
        <v>16</v>
      </c>
      <c r="D751" s="25">
        <f t="shared" si="1385"/>
        <v>420.875420875421</v>
      </c>
      <c r="E751" s="52">
        <v>712.8</v>
      </c>
      <c r="F751" s="23">
        <v>688</v>
      </c>
      <c r="G751" s="53">
        <v>0</v>
      </c>
      <c r="H751" s="27">
        <f t="shared" si="1480"/>
        <v>-10437.7104377104</v>
      </c>
      <c r="I751" s="27" t="str">
        <f t="shared" si="1481"/>
        <v>0.00</v>
      </c>
      <c r="J751" s="27">
        <f t="shared" si="1398"/>
        <v>-10437.7104377104</v>
      </c>
    </row>
    <row r="752" s="1" customFormat="1" ht="14.25" spans="1:33">
      <c r="A752" s="38">
        <v>44335</v>
      </c>
      <c r="B752" s="41" t="s">
        <v>155</v>
      </c>
      <c r="C752" s="39" t="s">
        <v>16</v>
      </c>
      <c r="D752" s="25">
        <f t="shared" si="1385"/>
        <v>789.473684210526</v>
      </c>
      <c r="E752" s="40">
        <v>380</v>
      </c>
      <c r="F752" s="41">
        <v>398</v>
      </c>
      <c r="G752" s="37">
        <v>0</v>
      </c>
      <c r="H752" s="27">
        <f t="shared" ref="H752" si="1482">IF(C752="BUY",(F752-E752)*D752,(E752-F752)*D752)</f>
        <v>14210.5263157895</v>
      </c>
      <c r="I752" s="27" t="str">
        <f t="shared" ref="I752" si="1483">IF(G752=0,"0.00",IF(C752="BUY",(G752-F752)*D752,(F752-G752)*D752))</f>
        <v>0.00</v>
      </c>
      <c r="J752" s="27">
        <f t="shared" si="1398"/>
        <v>14210.5263157895</v>
      </c>
      <c r="K752" s="4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="1" customFormat="1" ht="14.25" spans="1:33">
      <c r="A753" s="38">
        <v>44334</v>
      </c>
      <c r="B753" s="41" t="s">
        <v>155</v>
      </c>
      <c r="C753" s="39" t="s">
        <v>16</v>
      </c>
      <c r="D753" s="25">
        <f t="shared" si="1385"/>
        <v>868.306801736614</v>
      </c>
      <c r="E753" s="40">
        <v>345.5</v>
      </c>
      <c r="F753" s="41">
        <v>362</v>
      </c>
      <c r="G753" s="37">
        <v>0</v>
      </c>
      <c r="H753" s="27">
        <f t="shared" ref="H753" si="1484">IF(C753="BUY",(F753-E753)*D753,(E753-F753)*D753)</f>
        <v>14327.0622286541</v>
      </c>
      <c r="I753" s="27" t="str">
        <f t="shared" ref="I753" si="1485">IF(G753=0,"0.00",IF(C753="BUY",(G753-F753)*D753,(F753-G753)*D753))</f>
        <v>0.00</v>
      </c>
      <c r="J753" s="27">
        <f t="shared" si="1398"/>
        <v>14327.0622286541</v>
      </c>
      <c r="K753" s="4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="1" customFormat="1" ht="14.25" spans="1:33">
      <c r="A754" s="38">
        <v>44333</v>
      </c>
      <c r="B754" s="41" t="s">
        <v>155</v>
      </c>
      <c r="C754" s="39" t="s">
        <v>16</v>
      </c>
      <c r="D754" s="25">
        <f t="shared" si="1385"/>
        <v>937.5</v>
      </c>
      <c r="E754" s="40">
        <v>320</v>
      </c>
      <c r="F754" s="41">
        <v>335</v>
      </c>
      <c r="G754" s="37">
        <v>0</v>
      </c>
      <c r="H754" s="27">
        <f t="shared" ref="H754" si="1486">IF(C754="BUY",(F754-E754)*D754,(E754-F754)*D754)</f>
        <v>14062.5</v>
      </c>
      <c r="I754" s="27" t="str">
        <f t="shared" ref="I754" si="1487">IF(G754=0,"0.00",IF(C754="BUY",(G754-F754)*D754,(F754-G754)*D754))</f>
        <v>0.00</v>
      </c>
      <c r="J754" s="27">
        <f t="shared" si="1398"/>
        <v>14062.5</v>
      </c>
      <c r="K754" s="4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="1" customFormat="1" ht="14.25" spans="1:33">
      <c r="A755" s="38">
        <v>44327</v>
      </c>
      <c r="B755" s="41" t="s">
        <v>155</v>
      </c>
      <c r="C755" s="39" t="s">
        <v>16</v>
      </c>
      <c r="D755" s="25">
        <f t="shared" si="1385"/>
        <v>928.792569659443</v>
      </c>
      <c r="E755" s="40">
        <v>323</v>
      </c>
      <c r="F755" s="41">
        <v>335</v>
      </c>
      <c r="G755" s="37">
        <v>350</v>
      </c>
      <c r="H755" s="27">
        <f t="shared" ref="H755" si="1488">IF(C755="BUY",(F755-E755)*D755,(E755-F755)*D755)</f>
        <v>11145.5108359133</v>
      </c>
      <c r="I755" s="27">
        <f t="shared" ref="I755" si="1489">IF(G755=0,"0.00",IF(C755="BUY",(G755-F755)*D755,(F755-G755)*D755))</f>
        <v>13931.8885448916</v>
      </c>
      <c r="J755" s="27">
        <f t="shared" si="1398"/>
        <v>25077.399380805</v>
      </c>
      <c r="K755" s="4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="1" customFormat="1" ht="14.25" spans="1:33">
      <c r="A756" s="38">
        <v>44326</v>
      </c>
      <c r="B756" s="41" t="s">
        <v>155</v>
      </c>
      <c r="C756" s="39" t="s">
        <v>16</v>
      </c>
      <c r="D756" s="25">
        <f t="shared" si="1385"/>
        <v>1041.66666666667</v>
      </c>
      <c r="E756" s="40">
        <v>288</v>
      </c>
      <c r="F756" s="41">
        <v>300</v>
      </c>
      <c r="G756" s="37">
        <v>312</v>
      </c>
      <c r="H756" s="27">
        <f t="shared" ref="H756" si="1490">IF(C756="BUY",(F756-E756)*D756,(E756-F756)*D756)</f>
        <v>12500</v>
      </c>
      <c r="I756" s="27">
        <f t="shared" ref="I756" si="1491">IF(G756=0,"0.00",IF(C756="BUY",(G756-F756)*D756,(F756-G756)*D756))</f>
        <v>12500</v>
      </c>
      <c r="J756" s="27">
        <f t="shared" si="1398"/>
        <v>25000</v>
      </c>
      <c r="K756" s="4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="1" customFormat="1" ht="14.25" spans="1:33">
      <c r="A757" s="38">
        <v>44323</v>
      </c>
      <c r="B757" s="41" t="s">
        <v>367</v>
      </c>
      <c r="C757" s="39" t="s">
        <v>16</v>
      </c>
      <c r="D757" s="25">
        <f t="shared" si="1385"/>
        <v>364.520048602673</v>
      </c>
      <c r="E757" s="40">
        <v>823</v>
      </c>
      <c r="F757" s="41">
        <v>838</v>
      </c>
      <c r="G757" s="37">
        <v>850</v>
      </c>
      <c r="H757" s="27">
        <f t="shared" ref="H757" si="1492">IF(C757="BUY",(F757-E757)*D757,(E757-F757)*D757)</f>
        <v>5467.8007290401</v>
      </c>
      <c r="I757" s="27">
        <f t="shared" ref="I757" si="1493">IF(G757=0,"0.00",IF(C757="BUY",(G757-F757)*D757,(F757-G757)*D757))</f>
        <v>4374.24058323208</v>
      </c>
      <c r="J757" s="27">
        <f t="shared" si="1398"/>
        <v>9842.04131227218</v>
      </c>
      <c r="K757" s="4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="1" customFormat="1" ht="14.25" spans="1:33">
      <c r="A758" s="38">
        <v>44322</v>
      </c>
      <c r="B758" s="41" t="s">
        <v>385</v>
      </c>
      <c r="C758" s="39" t="s">
        <v>16</v>
      </c>
      <c r="D758" s="25">
        <f t="shared" si="1385"/>
        <v>504.201680672269</v>
      </c>
      <c r="E758" s="40">
        <v>595</v>
      </c>
      <c r="F758" s="41">
        <v>595</v>
      </c>
      <c r="G758" s="37">
        <v>0</v>
      </c>
      <c r="H758" s="27">
        <f t="shared" ref="H758" si="1494">IF(C758="BUY",(F758-E758)*D758,(E758-F758)*D758)</f>
        <v>0</v>
      </c>
      <c r="I758" s="27" t="str">
        <f t="shared" ref="I758" si="1495">IF(G758=0,"0.00",IF(C758="BUY",(G758-F758)*D758,(F758-G758)*D758))</f>
        <v>0.00</v>
      </c>
      <c r="J758" s="27">
        <f t="shared" si="1398"/>
        <v>0</v>
      </c>
      <c r="K758" s="4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="1" customFormat="1" ht="14.25" spans="1:33">
      <c r="A759" s="38">
        <v>44322</v>
      </c>
      <c r="B759" s="41" t="s">
        <v>367</v>
      </c>
      <c r="C759" s="39" t="s">
        <v>16</v>
      </c>
      <c r="D759" s="25">
        <f t="shared" si="1385"/>
        <v>375</v>
      </c>
      <c r="E759" s="40">
        <v>800</v>
      </c>
      <c r="F759" s="41">
        <v>815</v>
      </c>
      <c r="G759" s="37">
        <v>0</v>
      </c>
      <c r="H759" s="27">
        <f t="shared" ref="H759" si="1496">IF(C759="BUY",(F759-E759)*D759,(E759-F759)*D759)</f>
        <v>5625</v>
      </c>
      <c r="I759" s="27" t="str">
        <f t="shared" ref="I759" si="1497">IF(G759=0,"0.00",IF(C759="BUY",(G759-F759)*D759,(F759-G759)*D759))</f>
        <v>0.00</v>
      </c>
      <c r="J759" s="27">
        <f t="shared" si="1398"/>
        <v>5625</v>
      </c>
      <c r="K759" s="4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="1" customFormat="1" ht="14.25" spans="1:33">
      <c r="A760" s="38">
        <v>44321</v>
      </c>
      <c r="B760" s="41" t="s">
        <v>155</v>
      </c>
      <c r="C760" s="39" t="s">
        <v>16</v>
      </c>
      <c r="D760" s="25">
        <f t="shared" si="1385"/>
        <v>1171.875</v>
      </c>
      <c r="E760" s="40">
        <v>256</v>
      </c>
      <c r="F760" s="41">
        <v>260.5</v>
      </c>
      <c r="G760" s="37">
        <v>0</v>
      </c>
      <c r="H760" s="27">
        <f t="shared" ref="H760" si="1498">IF(C760="BUY",(F760-E760)*D760,(E760-F760)*D760)</f>
        <v>5273.4375</v>
      </c>
      <c r="I760" s="27" t="str">
        <f t="shared" ref="I760" si="1499">IF(G760=0,"0.00",IF(C760="BUY",(G760-F760)*D760,(F760-G760)*D760))</f>
        <v>0.00</v>
      </c>
      <c r="J760" s="27">
        <f t="shared" si="1398"/>
        <v>5273.4375</v>
      </c>
      <c r="K760" s="4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="1" customFormat="1" ht="14.25" spans="1:33">
      <c r="A761" s="38">
        <v>44320</v>
      </c>
      <c r="B761" s="41" t="s">
        <v>386</v>
      </c>
      <c r="C761" s="39" t="s">
        <v>16</v>
      </c>
      <c r="D761" s="25">
        <f t="shared" si="1385"/>
        <v>393.700787401575</v>
      </c>
      <c r="E761" s="40">
        <v>762</v>
      </c>
      <c r="F761" s="41">
        <v>780</v>
      </c>
      <c r="G761" s="37">
        <v>0</v>
      </c>
      <c r="H761" s="27">
        <f t="shared" ref="H761" si="1500">IF(C761="BUY",(F761-E761)*D761,(E761-F761)*D761)</f>
        <v>7086.61417322835</v>
      </c>
      <c r="I761" s="27" t="str">
        <f t="shared" ref="I761" si="1501">IF(G761=0,"0.00",IF(C761="BUY",(G761-F761)*D761,(F761-G761)*D761))</f>
        <v>0.00</v>
      </c>
      <c r="J761" s="27">
        <f t="shared" si="1398"/>
        <v>7086.61417322835</v>
      </c>
      <c r="K761" s="4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="1" customFormat="1" ht="14.25" spans="1:33">
      <c r="A762" s="38">
        <v>44319</v>
      </c>
      <c r="B762" s="41" t="s">
        <v>367</v>
      </c>
      <c r="C762" s="39" t="s">
        <v>16</v>
      </c>
      <c r="D762" s="25">
        <f t="shared" si="1385"/>
        <v>403.225806451613</v>
      </c>
      <c r="E762" s="40">
        <v>744</v>
      </c>
      <c r="F762" s="41">
        <v>756</v>
      </c>
      <c r="G762" s="37">
        <v>0</v>
      </c>
      <c r="H762" s="27">
        <f t="shared" ref="H762" si="1502">IF(C762="BUY",(F762-E762)*D762,(E762-F762)*D762)</f>
        <v>4838.70967741936</v>
      </c>
      <c r="I762" s="27" t="str">
        <f t="shared" ref="I762" si="1503">IF(G762=0,"0.00",IF(C762="BUY",(G762-F762)*D762,(F762-G762)*D762))</f>
        <v>0.00</v>
      </c>
      <c r="J762" s="27">
        <f t="shared" si="1398"/>
        <v>4838.70967741936</v>
      </c>
      <c r="K762" s="4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="1" customFormat="1" ht="14.25" spans="1:33">
      <c r="A763" s="38">
        <v>44316</v>
      </c>
      <c r="B763" s="41" t="s">
        <v>387</v>
      </c>
      <c r="C763" s="39" t="s">
        <v>16</v>
      </c>
      <c r="D763" s="25">
        <f t="shared" ref="D763:D826" si="1504">300000/E763</f>
        <v>403.225806451613</v>
      </c>
      <c r="E763" s="40">
        <v>744</v>
      </c>
      <c r="F763" s="41">
        <v>744</v>
      </c>
      <c r="G763" s="37">
        <v>0</v>
      </c>
      <c r="H763" s="27">
        <f t="shared" ref="H763" si="1505">IF(C763="BUY",(F763-E763)*D763,(E763-F763)*D763)</f>
        <v>0</v>
      </c>
      <c r="I763" s="27" t="str">
        <f t="shared" ref="I763" si="1506">IF(G763=0,"0.00",IF(C763="BUY",(G763-F763)*D763,(F763-G763)*D763))</f>
        <v>0.00</v>
      </c>
      <c r="J763" s="27">
        <f t="shared" si="1398"/>
        <v>0</v>
      </c>
      <c r="K763" s="4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="1" customFormat="1" ht="14.25" spans="1:33">
      <c r="A764" s="38">
        <v>44312</v>
      </c>
      <c r="B764" s="41" t="s">
        <v>155</v>
      </c>
      <c r="C764" s="39" t="s">
        <v>16</v>
      </c>
      <c r="D764" s="25">
        <f t="shared" si="1504"/>
        <v>1229.50819672131</v>
      </c>
      <c r="E764" s="40">
        <v>244</v>
      </c>
      <c r="F764" s="41">
        <v>251</v>
      </c>
      <c r="G764" s="37">
        <v>0</v>
      </c>
      <c r="H764" s="27">
        <f t="shared" ref="H764" si="1507">IF(C764="BUY",(F764-E764)*D764,(E764-F764)*D764)</f>
        <v>8606.55737704918</v>
      </c>
      <c r="I764" s="27" t="str">
        <f t="shared" ref="I764" si="1508">IF(G764=0,"0.00",IF(C764="BUY",(G764-F764)*D764,(F764-G764)*D764))</f>
        <v>0.00</v>
      </c>
      <c r="J764" s="27">
        <f t="shared" si="1398"/>
        <v>8606.55737704918</v>
      </c>
      <c r="K764" s="4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="1" customFormat="1" ht="14.25" spans="1:33">
      <c r="A765" s="38">
        <v>44305</v>
      </c>
      <c r="B765" s="41" t="s">
        <v>359</v>
      </c>
      <c r="C765" s="39" t="s">
        <v>16</v>
      </c>
      <c r="D765" s="25">
        <f t="shared" si="1504"/>
        <v>450.112528132033</v>
      </c>
      <c r="E765" s="40">
        <v>666.5</v>
      </c>
      <c r="F765" s="41">
        <v>688</v>
      </c>
      <c r="G765" s="37">
        <v>710</v>
      </c>
      <c r="H765" s="27">
        <f t="shared" ref="H765" si="1509">IF(C765="BUY",(F765-E765)*D765,(E765-F765)*D765)</f>
        <v>9677.41935483871</v>
      </c>
      <c r="I765" s="27">
        <f t="shared" ref="I765" si="1510">IF(G765=0,"0.00",IF(C765="BUY",(G765-F765)*D765,(F765-G765)*D765))</f>
        <v>9902.47561890473</v>
      </c>
      <c r="J765" s="27">
        <f t="shared" si="1398"/>
        <v>19579.8949737434</v>
      </c>
      <c r="K765" s="4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="1" customFormat="1" ht="14.25" spans="1:33">
      <c r="A766" s="38">
        <v>44305</v>
      </c>
      <c r="B766" s="41" t="s">
        <v>388</v>
      </c>
      <c r="C766" s="39" t="s">
        <v>16</v>
      </c>
      <c r="D766" s="25">
        <f t="shared" si="1504"/>
        <v>917.852225791647</v>
      </c>
      <c r="E766" s="40">
        <v>326.85</v>
      </c>
      <c r="F766" s="41">
        <v>318.2</v>
      </c>
      <c r="G766" s="37">
        <v>0</v>
      </c>
      <c r="H766" s="27">
        <f t="shared" ref="H766" si="1511">IF(C766="BUY",(F766-E766)*D766,(E766-F766)*D766)</f>
        <v>-7939.42175309778</v>
      </c>
      <c r="I766" s="27" t="str">
        <f t="shared" ref="I766" si="1512">IF(G766=0,"0.00",IF(C766="BUY",(G766-F766)*D766,(F766-G766)*D766))</f>
        <v>0.00</v>
      </c>
      <c r="J766" s="27">
        <f t="shared" si="1398"/>
        <v>-7939.42175309778</v>
      </c>
      <c r="K766" s="4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="1" customFormat="1" ht="14.25" spans="1:33">
      <c r="A767" s="38">
        <v>44301</v>
      </c>
      <c r="B767" s="41" t="s">
        <v>354</v>
      </c>
      <c r="C767" s="39" t="s">
        <v>16</v>
      </c>
      <c r="D767" s="25">
        <f t="shared" si="1504"/>
        <v>162.162162162162</v>
      </c>
      <c r="E767" s="40">
        <v>1850</v>
      </c>
      <c r="F767" s="41">
        <v>1900</v>
      </c>
      <c r="G767" s="37">
        <v>0</v>
      </c>
      <c r="H767" s="27">
        <f t="shared" ref="H767" si="1513">IF(C767="BUY",(F767-E767)*D767,(E767-F767)*D767)</f>
        <v>8108.10810810811</v>
      </c>
      <c r="I767" s="27" t="str">
        <f t="shared" ref="I767" si="1514">IF(G767=0,"0.00",IF(C767="BUY",(G767-F767)*D767,(F767-G767)*D767))</f>
        <v>0.00</v>
      </c>
      <c r="J767" s="27">
        <f t="shared" si="1398"/>
        <v>8108.10810810811</v>
      </c>
      <c r="K767" s="4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="1" customFormat="1" ht="14.25" spans="1:33">
      <c r="A768" s="38">
        <v>44295</v>
      </c>
      <c r="B768" s="41" t="s">
        <v>389</v>
      </c>
      <c r="C768" s="39" t="s">
        <v>16</v>
      </c>
      <c r="D768" s="25">
        <f t="shared" si="1504"/>
        <v>422.535211267606</v>
      </c>
      <c r="E768" s="40">
        <v>710</v>
      </c>
      <c r="F768" s="41">
        <v>703.5</v>
      </c>
      <c r="G768" s="37">
        <v>0</v>
      </c>
      <c r="H768" s="27">
        <f t="shared" ref="H768" si="1515">IF(C768="BUY",(F768-E768)*D768,(E768-F768)*D768)</f>
        <v>-2746.47887323944</v>
      </c>
      <c r="I768" s="27" t="str">
        <f t="shared" ref="I768" si="1516">IF(G768=0,"0.00",IF(C768="BUY",(G768-F768)*D768,(F768-G768)*D768))</f>
        <v>0.00</v>
      </c>
      <c r="J768" s="27">
        <f t="shared" si="1398"/>
        <v>-2746.47887323944</v>
      </c>
      <c r="K768" s="4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="1" customFormat="1" ht="14.25" spans="1:33">
      <c r="A769" s="38">
        <v>44294</v>
      </c>
      <c r="B769" s="41" t="s">
        <v>387</v>
      </c>
      <c r="C769" s="39" t="s">
        <v>16</v>
      </c>
      <c r="D769" s="25">
        <f t="shared" si="1504"/>
        <v>429.184549356223</v>
      </c>
      <c r="E769" s="40">
        <v>699</v>
      </c>
      <c r="F769" s="41">
        <v>726</v>
      </c>
      <c r="G769" s="37">
        <v>0</v>
      </c>
      <c r="H769" s="27">
        <f t="shared" ref="H769" si="1517">IF(C769="BUY",(F769-E769)*D769,(E769-F769)*D769)</f>
        <v>11587.982832618</v>
      </c>
      <c r="I769" s="27" t="str">
        <f t="shared" ref="I769" si="1518">IF(G769=0,"0.00",IF(C769="BUY",(G769-F769)*D769,(F769-G769)*D769))</f>
        <v>0.00</v>
      </c>
      <c r="J769" s="27">
        <f t="shared" si="1398"/>
        <v>11587.982832618</v>
      </c>
      <c r="K769" s="4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="1" customFormat="1" ht="14.25" spans="1:33">
      <c r="A770" s="38">
        <v>44293</v>
      </c>
      <c r="B770" s="41" t="s">
        <v>390</v>
      </c>
      <c r="C770" s="39" t="s">
        <v>16</v>
      </c>
      <c r="D770" s="25">
        <f t="shared" si="1504"/>
        <v>1500</v>
      </c>
      <c r="E770" s="40">
        <v>200</v>
      </c>
      <c r="F770" s="41">
        <v>208</v>
      </c>
      <c r="G770" s="37">
        <v>0</v>
      </c>
      <c r="H770" s="27">
        <f t="shared" ref="H770" si="1519">IF(C770="BUY",(F770-E770)*D770,(E770-F770)*D770)</f>
        <v>12000</v>
      </c>
      <c r="I770" s="27" t="str">
        <f t="shared" ref="I770" si="1520">IF(G770=0,"0.00",IF(C770="BUY",(G770-F770)*D770,(F770-G770)*D770))</f>
        <v>0.00</v>
      </c>
      <c r="J770" s="27">
        <f t="shared" ref="J770:J833" si="1521">I770+H770</f>
        <v>12000</v>
      </c>
      <c r="K770" s="4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="1" customFormat="1" ht="14.25" spans="1:33">
      <c r="A771" s="38">
        <v>44291</v>
      </c>
      <c r="B771" s="41" t="s">
        <v>319</v>
      </c>
      <c r="C771" s="39" t="s">
        <v>16</v>
      </c>
      <c r="D771" s="25">
        <f t="shared" si="1504"/>
        <v>271.985494106981</v>
      </c>
      <c r="E771" s="40">
        <v>1103</v>
      </c>
      <c r="F771" s="41">
        <v>1148</v>
      </c>
      <c r="G771" s="37">
        <v>0</v>
      </c>
      <c r="H771" s="27">
        <f t="shared" ref="H771" si="1522">IF(C771="BUY",(F771-E771)*D771,(E771-F771)*D771)</f>
        <v>12239.3472348141</v>
      </c>
      <c r="I771" s="27" t="str">
        <f t="shared" ref="I771" si="1523">IF(G771=0,"0.00",IF(C771="BUY",(G771-F771)*D771,(F771-G771)*D771))</f>
        <v>0.00</v>
      </c>
      <c r="J771" s="27">
        <f t="shared" si="1521"/>
        <v>12239.3472348141</v>
      </c>
      <c r="K771" s="4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="1" customFormat="1" ht="14.25" spans="1:33">
      <c r="A772" s="38">
        <v>44291</v>
      </c>
      <c r="B772" s="41" t="s">
        <v>391</v>
      </c>
      <c r="C772" s="39" t="s">
        <v>16</v>
      </c>
      <c r="D772" s="25">
        <f t="shared" si="1504"/>
        <v>465.116279069767</v>
      </c>
      <c r="E772" s="40">
        <v>645</v>
      </c>
      <c r="F772" s="41">
        <v>628.2</v>
      </c>
      <c r="G772" s="37">
        <v>0</v>
      </c>
      <c r="H772" s="27">
        <f t="shared" ref="H772" si="1524">IF(C772="BUY",(F772-E772)*D772,(E772-F772)*D772)</f>
        <v>-7813.95348837207</v>
      </c>
      <c r="I772" s="27" t="str">
        <f t="shared" ref="I772" si="1525">IF(G772=0,"0.00",IF(C772="BUY",(G772-F772)*D772,(F772-G772)*D772))</f>
        <v>0.00</v>
      </c>
      <c r="J772" s="27">
        <f t="shared" si="1521"/>
        <v>-7813.95348837207</v>
      </c>
      <c r="K772" s="4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="1" customFormat="1" ht="14.25" spans="1:33">
      <c r="A773" s="38">
        <v>44287</v>
      </c>
      <c r="B773" s="41" t="s">
        <v>319</v>
      </c>
      <c r="C773" s="39" t="s">
        <v>16</v>
      </c>
      <c r="D773" s="25">
        <f t="shared" si="1504"/>
        <v>300</v>
      </c>
      <c r="E773" s="40">
        <v>1000</v>
      </c>
      <c r="F773" s="41">
        <v>1038</v>
      </c>
      <c r="G773" s="37">
        <v>1082</v>
      </c>
      <c r="H773" s="27">
        <f t="shared" ref="H773" si="1526">IF(C773="BUY",(F773-E773)*D773,(E773-F773)*D773)</f>
        <v>11400</v>
      </c>
      <c r="I773" s="27">
        <f t="shared" ref="I773" si="1527">IF(G773=0,"0.00",IF(C773="BUY",(G773-F773)*D773,(F773-G773)*D773))</f>
        <v>13200</v>
      </c>
      <c r="J773" s="27">
        <f t="shared" si="1521"/>
        <v>24600</v>
      </c>
      <c r="K773" s="4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="1" customFormat="1" ht="14.25" spans="1:33">
      <c r="A774" s="38">
        <v>44287</v>
      </c>
      <c r="B774" s="41" t="s">
        <v>144</v>
      </c>
      <c r="C774" s="39" t="s">
        <v>16</v>
      </c>
      <c r="D774" s="25">
        <f t="shared" si="1504"/>
        <v>570.342205323194</v>
      </c>
      <c r="E774" s="40">
        <v>526</v>
      </c>
      <c r="F774" s="41">
        <v>526</v>
      </c>
      <c r="G774" s="37">
        <v>0</v>
      </c>
      <c r="H774" s="27">
        <f t="shared" ref="H774" si="1528">IF(C774="BUY",(F774-E774)*D774,(E774-F774)*D774)</f>
        <v>0</v>
      </c>
      <c r="I774" s="27" t="str">
        <f t="shared" ref="I774" si="1529">IF(G774=0,"0.00",IF(C774="BUY",(G774-F774)*D774,(F774-G774)*D774))</f>
        <v>0.00</v>
      </c>
      <c r="J774" s="27">
        <f t="shared" si="1521"/>
        <v>0</v>
      </c>
      <c r="K774" s="4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="1" customFormat="1" ht="14.25" spans="1:33">
      <c r="A775" s="38">
        <v>44286</v>
      </c>
      <c r="B775" s="41" t="s">
        <v>144</v>
      </c>
      <c r="C775" s="39" t="s">
        <v>16</v>
      </c>
      <c r="D775" s="25">
        <f t="shared" si="1504"/>
        <v>573.613766730401</v>
      </c>
      <c r="E775" s="40">
        <v>523</v>
      </c>
      <c r="F775" s="41">
        <v>523</v>
      </c>
      <c r="G775" s="37">
        <v>0</v>
      </c>
      <c r="H775" s="27">
        <f t="shared" ref="H775" si="1530">IF(C775="BUY",(F775-E775)*D775,(E775-F775)*D775)</f>
        <v>0</v>
      </c>
      <c r="I775" s="27" t="str">
        <f t="shared" ref="I775" si="1531">IF(G775=0,"0.00",IF(C775="BUY",(G775-F775)*D775,(F775-G775)*D775))</f>
        <v>0.00</v>
      </c>
      <c r="J775" s="27">
        <f t="shared" si="1521"/>
        <v>0</v>
      </c>
      <c r="K775" s="4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="1" customFormat="1" ht="14.25" spans="1:33">
      <c r="A776" s="38">
        <v>44285</v>
      </c>
      <c r="B776" s="41" t="s">
        <v>355</v>
      </c>
      <c r="C776" s="39" t="s">
        <v>16</v>
      </c>
      <c r="D776" s="25">
        <f t="shared" si="1504"/>
        <v>258.620689655172</v>
      </c>
      <c r="E776" s="40">
        <v>1160</v>
      </c>
      <c r="F776" s="41">
        <v>1123.3</v>
      </c>
      <c r="G776" s="37">
        <v>0</v>
      </c>
      <c r="H776" s="27">
        <f t="shared" ref="H776" si="1532">IF(C776="BUY",(F776-E776)*D776,(E776-F776)*D776)</f>
        <v>-9491.37931034484</v>
      </c>
      <c r="I776" s="27" t="str">
        <f t="shared" ref="I776" si="1533">IF(G776=0,"0.00",IF(C776="BUY",(G776-F776)*D776,(F776-G776)*D776))</f>
        <v>0.00</v>
      </c>
      <c r="J776" s="27">
        <f t="shared" si="1521"/>
        <v>-9491.37931034484</v>
      </c>
      <c r="K776" s="4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="1" customFormat="1" ht="14.25" spans="1:33">
      <c r="A777" s="38">
        <v>44281</v>
      </c>
      <c r="B777" s="41" t="s">
        <v>390</v>
      </c>
      <c r="C777" s="39" t="s">
        <v>16</v>
      </c>
      <c r="D777" s="25">
        <f t="shared" si="1504"/>
        <v>1588.98305084746</v>
      </c>
      <c r="E777" s="40">
        <v>188.8</v>
      </c>
      <c r="F777" s="41">
        <v>182</v>
      </c>
      <c r="G777" s="37">
        <v>0</v>
      </c>
      <c r="H777" s="27">
        <f t="shared" ref="H777" si="1534">IF(C777="BUY",(F777-E777)*D777,(E777-F777)*D777)</f>
        <v>-10805.0847457627</v>
      </c>
      <c r="I777" s="27" t="str">
        <f t="shared" ref="I777" si="1535">IF(G777=0,"0.00",IF(C777="BUY",(G777-F777)*D777,(F777-G777)*D777))</f>
        <v>0.00</v>
      </c>
      <c r="J777" s="27">
        <f t="shared" si="1521"/>
        <v>-10805.0847457627</v>
      </c>
      <c r="K777" s="4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="1" customFormat="1" ht="14.25" spans="1:33">
      <c r="A778" s="38">
        <v>44280</v>
      </c>
      <c r="B778" s="41" t="s">
        <v>390</v>
      </c>
      <c r="C778" s="39" t="s">
        <v>16</v>
      </c>
      <c r="D778" s="25">
        <f t="shared" si="1504"/>
        <v>1818.18181818182</v>
      </c>
      <c r="E778" s="40">
        <v>165</v>
      </c>
      <c r="F778" s="41">
        <v>173</v>
      </c>
      <c r="G778" s="37">
        <v>0</v>
      </c>
      <c r="H778" s="27">
        <f t="shared" ref="H778" si="1536">IF(C778="BUY",(F778-E778)*D778,(E778-F778)*D778)</f>
        <v>14545.4545454545</v>
      </c>
      <c r="I778" s="27" t="str">
        <f t="shared" ref="I778" si="1537">IF(G778=0,"0.00",IF(C778="BUY",(G778-F778)*D778,(F778-G778)*D778))</f>
        <v>0.00</v>
      </c>
      <c r="J778" s="27">
        <f t="shared" si="1521"/>
        <v>14545.4545454545</v>
      </c>
      <c r="K778" s="4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="1" customFormat="1" ht="14.25" spans="1:33">
      <c r="A779" s="38">
        <v>44279</v>
      </c>
      <c r="B779" s="41" t="s">
        <v>275</v>
      </c>
      <c r="C779" s="39" t="s">
        <v>16</v>
      </c>
      <c r="D779" s="25">
        <f t="shared" si="1504"/>
        <v>325.027085590466</v>
      </c>
      <c r="E779" s="40">
        <v>923</v>
      </c>
      <c r="F779" s="41">
        <v>938</v>
      </c>
      <c r="G779" s="37">
        <v>0</v>
      </c>
      <c r="H779" s="27">
        <f t="shared" ref="H779" si="1538">IF(C779="BUY",(F779-E779)*D779,(E779-F779)*D779)</f>
        <v>4875.40628385699</v>
      </c>
      <c r="I779" s="27" t="str">
        <f t="shared" ref="I779" si="1539">IF(G779=0,"0.00",IF(C779="BUY",(G779-F779)*D779,(F779-G779)*D779))</f>
        <v>0.00</v>
      </c>
      <c r="J779" s="27">
        <f t="shared" si="1521"/>
        <v>4875.40628385699</v>
      </c>
      <c r="K779" s="4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="1" customFormat="1" ht="14.25" spans="1:33">
      <c r="A780" s="38">
        <v>44277</v>
      </c>
      <c r="B780" s="41" t="s">
        <v>319</v>
      </c>
      <c r="C780" s="39" t="s">
        <v>16</v>
      </c>
      <c r="D780" s="25">
        <f t="shared" si="1504"/>
        <v>387.096774193548</v>
      </c>
      <c r="E780" s="40">
        <v>775</v>
      </c>
      <c r="F780" s="41">
        <v>800</v>
      </c>
      <c r="G780" s="37">
        <v>830</v>
      </c>
      <c r="H780" s="27">
        <f t="shared" ref="H780" si="1540">IF(C780="BUY",(F780-E780)*D780,(E780-F780)*D780)</f>
        <v>9677.41935483871</v>
      </c>
      <c r="I780" s="27">
        <f t="shared" ref="I780" si="1541">IF(G780=0,"0.00",IF(C780="BUY",(G780-F780)*D780,(F780-G780)*D780))</f>
        <v>11612.9032258065</v>
      </c>
      <c r="J780" s="27">
        <f t="shared" si="1521"/>
        <v>21290.3225806452</v>
      </c>
      <c r="K780" s="4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="1" customFormat="1" ht="14.25" spans="1:33">
      <c r="A781" s="38">
        <v>44277</v>
      </c>
      <c r="B781" s="41" t="s">
        <v>382</v>
      </c>
      <c r="C781" s="39" t="s">
        <v>16</v>
      </c>
      <c r="D781" s="25">
        <f t="shared" si="1504"/>
        <v>657.894736842105</v>
      </c>
      <c r="E781" s="40">
        <v>456</v>
      </c>
      <c r="F781" s="41">
        <v>444.4</v>
      </c>
      <c r="G781" s="37">
        <v>0</v>
      </c>
      <c r="H781" s="27">
        <f t="shared" ref="H781" si="1542">IF(C781="BUY",(F781-E781)*D781,(E781-F781)*D781)</f>
        <v>-7631.57894736844</v>
      </c>
      <c r="I781" s="27" t="str">
        <f t="shared" ref="I781" si="1543">IF(G781=0,"0.00",IF(C781="BUY",(G781-F781)*D781,(F781-G781)*D781))</f>
        <v>0.00</v>
      </c>
      <c r="J781" s="27">
        <f t="shared" si="1521"/>
        <v>-7631.57894736844</v>
      </c>
      <c r="K781" s="4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="1" customFormat="1" ht="14.25" spans="1:33">
      <c r="A782" s="38">
        <v>44274</v>
      </c>
      <c r="B782" s="41" t="s">
        <v>392</v>
      </c>
      <c r="C782" s="39" t="s">
        <v>16</v>
      </c>
      <c r="D782" s="25">
        <f t="shared" si="1504"/>
        <v>815.217391304348</v>
      </c>
      <c r="E782" s="40">
        <v>368</v>
      </c>
      <c r="F782" s="41">
        <v>383</v>
      </c>
      <c r="G782" s="37">
        <v>0</v>
      </c>
      <c r="H782" s="27">
        <f t="shared" ref="H782" si="1544">IF(C782="BUY",(F782-E782)*D782,(E782-F782)*D782)</f>
        <v>12228.2608695652</v>
      </c>
      <c r="I782" s="27" t="str">
        <f t="shared" ref="I782" si="1545">IF(G782=0,"0.00",IF(C782="BUY",(G782-F782)*D782,(F782-G782)*D782))</f>
        <v>0.00</v>
      </c>
      <c r="J782" s="27">
        <f t="shared" si="1521"/>
        <v>12228.2608695652</v>
      </c>
      <c r="K782" s="4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="1" customFormat="1" ht="14.25" spans="1:33">
      <c r="A783" s="38">
        <v>44272</v>
      </c>
      <c r="B783" s="41" t="s">
        <v>393</v>
      </c>
      <c r="C783" s="39" t="s">
        <v>16</v>
      </c>
      <c r="D783" s="25">
        <f t="shared" si="1504"/>
        <v>481.154771451484</v>
      </c>
      <c r="E783" s="40">
        <v>623.5</v>
      </c>
      <c r="F783" s="41">
        <v>638</v>
      </c>
      <c r="G783" s="37">
        <v>0</v>
      </c>
      <c r="H783" s="27">
        <f t="shared" ref="H783" si="1546">IF(C783="BUY",(F783-E783)*D783,(E783-F783)*D783)</f>
        <v>6976.74418604651</v>
      </c>
      <c r="I783" s="27" t="str">
        <f t="shared" ref="I783" si="1547">IF(G783=0,"0.00",IF(C783="BUY",(G783-F783)*D783,(F783-G783)*D783))</f>
        <v>0.00</v>
      </c>
      <c r="J783" s="27">
        <f t="shared" si="1521"/>
        <v>6976.74418604651</v>
      </c>
      <c r="K783" s="4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="1" customFormat="1" ht="14.25" spans="1:33">
      <c r="A784" s="38">
        <v>44271</v>
      </c>
      <c r="B784" s="41" t="s">
        <v>393</v>
      </c>
      <c r="C784" s="39" t="s">
        <v>16</v>
      </c>
      <c r="D784" s="25">
        <f t="shared" si="1504"/>
        <v>504.201680672269</v>
      </c>
      <c r="E784" s="40">
        <v>595</v>
      </c>
      <c r="F784" s="41">
        <v>615</v>
      </c>
      <c r="G784" s="37">
        <v>0</v>
      </c>
      <c r="H784" s="27">
        <f t="shared" ref="H784" si="1548">IF(C784="BUY",(F784-E784)*D784,(E784-F784)*D784)</f>
        <v>10084.0336134454</v>
      </c>
      <c r="I784" s="27" t="str">
        <f t="shared" ref="I784" si="1549">IF(G784=0,"0.00",IF(C784="BUY",(G784-F784)*D784,(F784-G784)*D784))</f>
        <v>0.00</v>
      </c>
      <c r="J784" s="27">
        <f t="shared" si="1521"/>
        <v>10084.0336134454</v>
      </c>
      <c r="K784" s="4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="1" customFormat="1" ht="14.25" spans="1:33">
      <c r="A785" s="38">
        <v>44270</v>
      </c>
      <c r="B785" s="41" t="s">
        <v>394</v>
      </c>
      <c r="C785" s="39" t="s">
        <v>16</v>
      </c>
      <c r="D785" s="25">
        <f t="shared" si="1504"/>
        <v>610.997963340122</v>
      </c>
      <c r="E785" s="40">
        <v>491</v>
      </c>
      <c r="F785" s="41">
        <v>505</v>
      </c>
      <c r="G785" s="37">
        <v>0</v>
      </c>
      <c r="H785" s="27">
        <f t="shared" ref="H785" si="1550">IF(C785="BUY",(F785-E785)*D785,(E785-F785)*D785)</f>
        <v>8553.97148676171</v>
      </c>
      <c r="I785" s="27" t="str">
        <f t="shared" ref="I785" si="1551">IF(G785=0,"0.00",IF(C785="BUY",(G785-F785)*D785,(F785-G785)*D785))</f>
        <v>0.00</v>
      </c>
      <c r="J785" s="27">
        <f t="shared" si="1521"/>
        <v>8553.97148676171</v>
      </c>
      <c r="K785" s="4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="1" customFormat="1" ht="14.25" spans="1:33">
      <c r="A786" s="38">
        <v>44267</v>
      </c>
      <c r="B786" s="41" t="s">
        <v>395</v>
      </c>
      <c r="C786" s="39" t="s">
        <v>16</v>
      </c>
      <c r="D786" s="25">
        <f t="shared" si="1504"/>
        <v>909.090909090909</v>
      </c>
      <c r="E786" s="40">
        <v>330</v>
      </c>
      <c r="F786" s="41">
        <v>323.2</v>
      </c>
      <c r="G786" s="37">
        <v>0</v>
      </c>
      <c r="H786" s="27">
        <f t="shared" ref="H786" si="1552">IF(C786="BUY",(F786-E786)*D786,(E786-F786)*D786)</f>
        <v>-6181.81818181819</v>
      </c>
      <c r="I786" s="27" t="str">
        <f t="shared" ref="I786" si="1553">IF(G786=0,"0.00",IF(C786="BUY",(G786-F786)*D786,(F786-G786)*D786))</f>
        <v>0.00</v>
      </c>
      <c r="J786" s="27">
        <f t="shared" si="1521"/>
        <v>-6181.81818181819</v>
      </c>
      <c r="K786" s="4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="1" customFormat="1" ht="14.25" spans="1:33">
      <c r="A787" s="38">
        <v>44265</v>
      </c>
      <c r="B787" s="41" t="s">
        <v>396</v>
      </c>
      <c r="C787" s="39" t="s">
        <v>16</v>
      </c>
      <c r="D787" s="25">
        <f t="shared" si="1504"/>
        <v>188.821752265861</v>
      </c>
      <c r="E787" s="40">
        <v>1588.8</v>
      </c>
      <c r="F787" s="41">
        <v>1603</v>
      </c>
      <c r="G787" s="37">
        <v>0</v>
      </c>
      <c r="H787" s="27">
        <f t="shared" ref="H787" si="1554">IF(C787="BUY",(F787-E787)*D787,(E787-F787)*D787)</f>
        <v>2681.26888217523</v>
      </c>
      <c r="I787" s="27" t="str">
        <f t="shared" ref="I787" si="1555">IF(G787=0,"0.00",IF(C787="BUY",(G787-F787)*D787,(F787-G787)*D787))</f>
        <v>0.00</v>
      </c>
      <c r="J787" s="27">
        <f t="shared" si="1521"/>
        <v>2681.26888217523</v>
      </c>
      <c r="K787" s="4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="1" customFormat="1" ht="14.25" spans="1:33">
      <c r="A788" s="38">
        <v>44265</v>
      </c>
      <c r="B788" s="41" t="s">
        <v>397</v>
      </c>
      <c r="C788" s="39" t="s">
        <v>16</v>
      </c>
      <c r="D788" s="25">
        <f t="shared" si="1504"/>
        <v>705.882352941176</v>
      </c>
      <c r="E788" s="40">
        <v>425</v>
      </c>
      <c r="F788" s="41">
        <v>413.2</v>
      </c>
      <c r="G788" s="37">
        <v>0</v>
      </c>
      <c r="H788" s="27">
        <f t="shared" ref="H788" si="1556">IF(C788="BUY",(F788-E788)*D788,(E788-F788)*D788)</f>
        <v>-8329.41176470589</v>
      </c>
      <c r="I788" s="27" t="str">
        <f t="shared" ref="I788" si="1557">IF(G788=0,"0.00",IF(C788="BUY",(G788-F788)*D788,(F788-G788)*D788))</f>
        <v>0.00</v>
      </c>
      <c r="J788" s="27">
        <f t="shared" si="1521"/>
        <v>-8329.41176470589</v>
      </c>
      <c r="K788" s="4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="1" customFormat="1" ht="14.25" spans="1:33">
      <c r="A789" s="38">
        <v>44264</v>
      </c>
      <c r="B789" s="41" t="s">
        <v>394</v>
      </c>
      <c r="C789" s="39" t="s">
        <v>16</v>
      </c>
      <c r="D789" s="25">
        <f t="shared" si="1504"/>
        <v>601.805416248746</v>
      </c>
      <c r="E789" s="40">
        <v>498.5</v>
      </c>
      <c r="F789" s="41">
        <v>509</v>
      </c>
      <c r="G789" s="37">
        <v>0</v>
      </c>
      <c r="H789" s="27">
        <f t="shared" ref="H789" si="1558">IF(C789="BUY",(F789-E789)*D789,(E789-F789)*D789)</f>
        <v>6318.95687061184</v>
      </c>
      <c r="I789" s="27" t="str">
        <f t="shared" ref="I789" si="1559">IF(G789=0,"0.00",IF(C789="BUY",(G789-F789)*D789,(F789-G789)*D789))</f>
        <v>0.00</v>
      </c>
      <c r="J789" s="27">
        <f t="shared" si="1521"/>
        <v>6318.95687061184</v>
      </c>
      <c r="K789" s="4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="1" customFormat="1" ht="14.25" spans="1:33">
      <c r="A790" s="38">
        <v>44263</v>
      </c>
      <c r="B790" s="41" t="s">
        <v>398</v>
      </c>
      <c r="C790" s="39" t="s">
        <v>16</v>
      </c>
      <c r="D790" s="25">
        <f t="shared" si="1504"/>
        <v>191.082802547771</v>
      </c>
      <c r="E790" s="40">
        <v>1570</v>
      </c>
      <c r="F790" s="41">
        <v>1585</v>
      </c>
      <c r="G790" s="37">
        <v>1605</v>
      </c>
      <c r="H790" s="27">
        <f t="shared" ref="H790" si="1560">IF(C790="BUY",(F790-E790)*D790,(E790-F790)*D790)</f>
        <v>2866.24203821656</v>
      </c>
      <c r="I790" s="27">
        <f t="shared" ref="I790" si="1561">IF(G790=0,"0.00",IF(C790="BUY",(G790-F790)*D790,(F790-G790)*D790))</f>
        <v>3821.65605095541</v>
      </c>
      <c r="J790" s="27">
        <f t="shared" si="1521"/>
        <v>6687.89808917197</v>
      </c>
      <c r="K790" s="4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="1" customFormat="1" ht="14.25" spans="1:33">
      <c r="A791" s="38">
        <v>44258</v>
      </c>
      <c r="B791" s="41" t="s">
        <v>399</v>
      </c>
      <c r="C791" s="39" t="s">
        <v>16</v>
      </c>
      <c r="D791" s="25">
        <f t="shared" si="1504"/>
        <v>1118.56823266219</v>
      </c>
      <c r="E791" s="40">
        <v>268.2</v>
      </c>
      <c r="F791" s="41">
        <v>262</v>
      </c>
      <c r="G791" s="37">
        <v>900</v>
      </c>
      <c r="H791" s="27">
        <f t="shared" ref="H791" si="1562">IF(C791="BUY",(F791-E791)*D791,(E791-F791)*D791)</f>
        <v>-6935.12304250558</v>
      </c>
      <c r="I791" s="27">
        <v>0</v>
      </c>
      <c r="J791" s="27">
        <f t="shared" si="1521"/>
        <v>-6935.12304250558</v>
      </c>
      <c r="K791" s="4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="1" customFormat="1" ht="14.25" spans="1:33">
      <c r="A792" s="38">
        <v>44257</v>
      </c>
      <c r="B792" s="41" t="s">
        <v>275</v>
      </c>
      <c r="C792" s="39" t="s">
        <v>16</v>
      </c>
      <c r="D792" s="25">
        <f t="shared" si="1504"/>
        <v>346.820809248555</v>
      </c>
      <c r="E792" s="40">
        <v>865</v>
      </c>
      <c r="F792" s="41">
        <v>880</v>
      </c>
      <c r="G792" s="37">
        <v>900</v>
      </c>
      <c r="H792" s="27">
        <f t="shared" ref="H792" si="1563">IF(C792="BUY",(F792-E792)*D792,(E792-F792)*D792)</f>
        <v>5202.31213872832</v>
      </c>
      <c r="I792" s="27">
        <f t="shared" ref="I792" si="1564">IF(G792=0,"0.00",IF(C792="BUY",(G792-F792)*D792,(F792-G792)*D792))</f>
        <v>6936.4161849711</v>
      </c>
      <c r="J792" s="27">
        <f t="shared" si="1521"/>
        <v>12138.7283236994</v>
      </c>
      <c r="K792" s="4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="1" customFormat="1" ht="14.25" spans="1:33">
      <c r="A793" s="38">
        <v>44253</v>
      </c>
      <c r="B793" s="41" t="s">
        <v>400</v>
      </c>
      <c r="C793" s="39" t="s">
        <v>16</v>
      </c>
      <c r="D793" s="25">
        <f t="shared" si="1504"/>
        <v>301.204819277108</v>
      </c>
      <c r="E793" s="40">
        <v>996</v>
      </c>
      <c r="F793" s="41">
        <v>996</v>
      </c>
      <c r="G793" s="37">
        <v>0</v>
      </c>
      <c r="H793" s="27">
        <f t="shared" ref="H793" si="1565">IF(C793="BUY",(F793-E793)*D793,(E793-F793)*D793)</f>
        <v>0</v>
      </c>
      <c r="I793" s="27" t="str">
        <f t="shared" ref="I793" si="1566">IF(G793=0,"0.00",IF(C793="BUY",(G793-F793)*D793,(F793-G793)*D793))</f>
        <v>0.00</v>
      </c>
      <c r="J793" s="27">
        <f t="shared" si="1521"/>
        <v>0</v>
      </c>
      <c r="K793" s="4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="1" customFormat="1" ht="14.25" spans="1:33">
      <c r="A794" s="38">
        <v>44252</v>
      </c>
      <c r="B794" s="41" t="s">
        <v>400</v>
      </c>
      <c r="C794" s="39" t="s">
        <v>16</v>
      </c>
      <c r="D794" s="25">
        <f t="shared" si="1504"/>
        <v>306.122448979592</v>
      </c>
      <c r="E794" s="40">
        <v>980</v>
      </c>
      <c r="F794" s="41">
        <v>1010</v>
      </c>
      <c r="G794" s="37">
        <v>0</v>
      </c>
      <c r="H794" s="27">
        <f t="shared" ref="H794" si="1567">IF(C794="BUY",(F794-E794)*D794,(E794-F794)*D794)</f>
        <v>9183.67346938776</v>
      </c>
      <c r="I794" s="27" t="str">
        <f t="shared" ref="I794" si="1568">IF(G794=0,"0.00",IF(C794="BUY",(G794-F794)*D794,(F794-G794)*D794))</f>
        <v>0.00</v>
      </c>
      <c r="J794" s="27">
        <f t="shared" si="1521"/>
        <v>9183.67346938776</v>
      </c>
      <c r="K794" s="4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="1" customFormat="1" ht="14.25" spans="1:33">
      <c r="A795" s="38">
        <v>44251</v>
      </c>
      <c r="B795" s="41" t="s">
        <v>156</v>
      </c>
      <c r="C795" s="39" t="s">
        <v>16</v>
      </c>
      <c r="D795" s="25">
        <f t="shared" si="1504"/>
        <v>684.931506849315</v>
      </c>
      <c r="E795" s="40">
        <v>438</v>
      </c>
      <c r="F795" s="41">
        <v>451</v>
      </c>
      <c r="G795" s="37">
        <v>0</v>
      </c>
      <c r="H795" s="27">
        <f t="shared" ref="H795" si="1569">IF(C795="BUY",(F795-E795)*D795,(E795-F795)*D795)</f>
        <v>8904.1095890411</v>
      </c>
      <c r="I795" s="27" t="str">
        <f t="shared" ref="I795" si="1570">IF(G795=0,"0.00",IF(C795="BUY",(G795-F795)*D795,(F795-G795)*D795))</f>
        <v>0.00</v>
      </c>
      <c r="J795" s="27">
        <f t="shared" si="1521"/>
        <v>8904.1095890411</v>
      </c>
      <c r="K795" s="4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="1" customFormat="1" ht="14.25" spans="1:33">
      <c r="A796" s="38">
        <v>44249</v>
      </c>
      <c r="B796" s="41" t="s">
        <v>391</v>
      </c>
      <c r="C796" s="39" t="s">
        <v>16</v>
      </c>
      <c r="D796" s="25">
        <f t="shared" si="1504"/>
        <v>521.739130434783</v>
      </c>
      <c r="E796" s="40">
        <v>575</v>
      </c>
      <c r="F796" s="41">
        <v>585</v>
      </c>
      <c r="G796" s="37">
        <v>0</v>
      </c>
      <c r="H796" s="27">
        <f t="shared" ref="H796" si="1571">IF(C796="BUY",(F796-E796)*D796,(E796-F796)*D796)</f>
        <v>5217.39130434783</v>
      </c>
      <c r="I796" s="27" t="str">
        <f t="shared" ref="I796" si="1572">IF(G796=0,"0.00",IF(C796="BUY",(G796-F796)*D796,(F796-G796)*D796))</f>
        <v>0.00</v>
      </c>
      <c r="J796" s="27">
        <f t="shared" si="1521"/>
        <v>5217.39130434783</v>
      </c>
      <c r="K796" s="4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="1" customFormat="1" ht="14.25" spans="1:33">
      <c r="A797" s="38">
        <v>44246</v>
      </c>
      <c r="B797" s="41" t="s">
        <v>401</v>
      </c>
      <c r="C797" s="39" t="s">
        <v>16</v>
      </c>
      <c r="D797" s="25">
        <f t="shared" si="1504"/>
        <v>3172.92437863564</v>
      </c>
      <c r="E797" s="40">
        <v>94.55</v>
      </c>
      <c r="F797" s="41">
        <v>92.65</v>
      </c>
      <c r="G797" s="37">
        <v>0</v>
      </c>
      <c r="H797" s="27">
        <f t="shared" ref="H797" si="1573">IF(C797="BUY",(F797-E797)*D797,(E797-F797)*D797)</f>
        <v>-6028.55631940769</v>
      </c>
      <c r="I797" s="27" t="str">
        <f t="shared" ref="I797" si="1574">IF(G797=0,"0.00",IF(C797="BUY",(G797-F797)*D797,(F797-G797)*D797))</f>
        <v>0.00</v>
      </c>
      <c r="J797" s="27">
        <f t="shared" si="1521"/>
        <v>-6028.55631940769</v>
      </c>
      <c r="K797" s="4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="1" customFormat="1" ht="14.25" spans="1:33">
      <c r="A798" s="38">
        <v>44245</v>
      </c>
      <c r="B798" s="41" t="s">
        <v>402</v>
      </c>
      <c r="C798" s="39" t="s">
        <v>16</v>
      </c>
      <c r="D798" s="25">
        <f t="shared" si="1504"/>
        <v>1153.84615384615</v>
      </c>
      <c r="E798" s="40">
        <v>260</v>
      </c>
      <c r="F798" s="41">
        <v>268</v>
      </c>
      <c r="G798" s="37">
        <v>0</v>
      </c>
      <c r="H798" s="27">
        <f t="shared" ref="H798" si="1575">IF(C798="BUY",(F798-E798)*D798,(E798-F798)*D798)</f>
        <v>9230.76923076923</v>
      </c>
      <c r="I798" s="27" t="str">
        <f t="shared" ref="I798" si="1576">IF(G798=0,"0.00",IF(C798="BUY",(G798-F798)*D798,(F798-G798)*D798))</f>
        <v>0.00</v>
      </c>
      <c r="J798" s="27">
        <f t="shared" si="1521"/>
        <v>9230.76923076923</v>
      </c>
      <c r="K798" s="4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="1" customFormat="1" ht="14.25" spans="1:33">
      <c r="A799" s="38">
        <v>44244</v>
      </c>
      <c r="B799" s="41" t="s">
        <v>156</v>
      </c>
      <c r="C799" s="39" t="s">
        <v>16</v>
      </c>
      <c r="D799" s="25">
        <f t="shared" si="1504"/>
        <v>696.055684454756</v>
      </c>
      <c r="E799" s="40">
        <v>431</v>
      </c>
      <c r="F799" s="41">
        <v>441</v>
      </c>
      <c r="G799" s="37">
        <v>0</v>
      </c>
      <c r="H799" s="27">
        <f t="shared" ref="H799" si="1577">IF(C799="BUY",(F799-E799)*D799,(E799-F799)*D799)</f>
        <v>6960.55684454756</v>
      </c>
      <c r="I799" s="27" t="str">
        <f t="shared" ref="I799" si="1578">IF(G799=0,"0.00",IF(C799="BUY",(G799-F799)*D799,(F799-G799)*D799))</f>
        <v>0.00</v>
      </c>
      <c r="J799" s="27">
        <f t="shared" si="1521"/>
        <v>6960.55684454756</v>
      </c>
      <c r="K799" s="4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="1" customFormat="1" ht="14.25" spans="1:33">
      <c r="A800" s="38">
        <v>44243</v>
      </c>
      <c r="B800" s="41" t="s">
        <v>403</v>
      </c>
      <c r="C800" s="39" t="s">
        <v>16</v>
      </c>
      <c r="D800" s="25">
        <f t="shared" si="1504"/>
        <v>424.929178470255</v>
      </c>
      <c r="E800" s="40">
        <v>706</v>
      </c>
      <c r="F800" s="41">
        <v>730</v>
      </c>
      <c r="G800" s="37">
        <v>0</v>
      </c>
      <c r="H800" s="27">
        <f t="shared" ref="H800" si="1579">IF(C800="BUY",(F800-E800)*D800,(E800-F800)*D800)</f>
        <v>10198.3002832861</v>
      </c>
      <c r="I800" s="27" t="str">
        <f t="shared" ref="I800" si="1580">IF(G800=0,"0.00",IF(C800="BUY",(G800-F800)*D800,(F800-G800)*D800))</f>
        <v>0.00</v>
      </c>
      <c r="J800" s="27">
        <f t="shared" si="1521"/>
        <v>10198.3002832861</v>
      </c>
      <c r="K800" s="4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="1" customFormat="1" ht="14.25" spans="1:33">
      <c r="A801" s="38">
        <v>44243</v>
      </c>
      <c r="B801" s="41" t="s">
        <v>65</v>
      </c>
      <c r="C801" s="39" t="s">
        <v>16</v>
      </c>
      <c r="D801" s="25">
        <f t="shared" si="1504"/>
        <v>1015.22842639594</v>
      </c>
      <c r="E801" s="40">
        <v>295.5</v>
      </c>
      <c r="F801" s="41">
        <v>288</v>
      </c>
      <c r="G801" s="37">
        <v>0</v>
      </c>
      <c r="H801" s="27">
        <f t="shared" ref="H801" si="1581">IF(C801="BUY",(F801-E801)*D801,(E801-F801)*D801)</f>
        <v>-7614.21319796954</v>
      </c>
      <c r="I801" s="27" t="str">
        <f t="shared" ref="I801" si="1582">IF(G801=0,"0.00",IF(C801="BUY",(G801-F801)*D801,(F801-G801)*D801))</f>
        <v>0.00</v>
      </c>
      <c r="J801" s="27">
        <f t="shared" si="1521"/>
        <v>-7614.21319796954</v>
      </c>
      <c r="K801" s="4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="1" customFormat="1" ht="14.25" spans="1:33">
      <c r="A802" s="38">
        <v>44242</v>
      </c>
      <c r="B802" s="41" t="s">
        <v>65</v>
      </c>
      <c r="C802" s="39" t="s">
        <v>16</v>
      </c>
      <c r="D802" s="25">
        <f t="shared" si="1504"/>
        <v>1138.51992409867</v>
      </c>
      <c r="E802" s="40">
        <v>263.5</v>
      </c>
      <c r="F802" s="41">
        <v>268</v>
      </c>
      <c r="G802" s="37">
        <v>280</v>
      </c>
      <c r="H802" s="27">
        <f t="shared" ref="H802" si="1583">IF(C802="BUY",(F802-E802)*D802,(E802-F802)*D802)</f>
        <v>5123.33965844402</v>
      </c>
      <c r="I802" s="27">
        <f t="shared" ref="I802" si="1584">IF(G802=0,"0.00",IF(C802="BUY",(G802-F802)*D802,(F802-G802)*D802))</f>
        <v>13662.2390891841</v>
      </c>
      <c r="J802" s="27">
        <f t="shared" si="1521"/>
        <v>18785.5787476281</v>
      </c>
      <c r="K802" s="4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="1" customFormat="1" ht="14.25" spans="1:33">
      <c r="A803" s="38">
        <v>44238</v>
      </c>
      <c r="B803" s="41" t="s">
        <v>400</v>
      </c>
      <c r="C803" s="39" t="s">
        <v>16</v>
      </c>
      <c r="D803" s="25">
        <f t="shared" si="1504"/>
        <v>274.977085242896</v>
      </c>
      <c r="E803" s="40">
        <v>1091</v>
      </c>
      <c r="F803" s="41">
        <v>1123.8</v>
      </c>
      <c r="G803" s="37">
        <v>0</v>
      </c>
      <c r="H803" s="27">
        <f t="shared" ref="H803" si="1585">IF(C803="BUY",(F803-E803)*D803,(E803-F803)*D803)</f>
        <v>9019.24839596699</v>
      </c>
      <c r="I803" s="27" t="str">
        <f t="shared" ref="I803" si="1586">IF(G803=0,"0.00",IF(C803="BUY",(G803-F803)*D803,(F803-G803)*D803))</f>
        <v>0.00</v>
      </c>
      <c r="J803" s="27">
        <f t="shared" si="1521"/>
        <v>9019.24839596699</v>
      </c>
      <c r="K803" s="4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="1" customFormat="1" ht="14.25" spans="1:33">
      <c r="A804" s="38">
        <v>44236</v>
      </c>
      <c r="B804" s="41" t="s">
        <v>400</v>
      </c>
      <c r="C804" s="39" t="s">
        <v>16</v>
      </c>
      <c r="D804" s="25">
        <f t="shared" si="1504"/>
        <v>281.69014084507</v>
      </c>
      <c r="E804" s="40">
        <v>1065</v>
      </c>
      <c r="F804" s="41">
        <v>1088</v>
      </c>
      <c r="G804" s="37">
        <v>0</v>
      </c>
      <c r="H804" s="27">
        <f t="shared" ref="H804" si="1587">IF(C804="BUY",(F804-E804)*D804,(E804-F804)*D804)</f>
        <v>6478.87323943662</v>
      </c>
      <c r="I804" s="27" t="str">
        <f t="shared" ref="I804" si="1588">IF(G804=0,"0.00",IF(C804="BUY",(G804-F804)*D804,(F804-G804)*D804))</f>
        <v>0.00</v>
      </c>
      <c r="J804" s="27">
        <f t="shared" si="1521"/>
        <v>6478.87323943662</v>
      </c>
      <c r="K804" s="4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="1" customFormat="1" ht="14.25" spans="1:33">
      <c r="A805" s="38">
        <v>44235</v>
      </c>
      <c r="B805" s="41" t="s">
        <v>387</v>
      </c>
      <c r="C805" s="39" t="s">
        <v>16</v>
      </c>
      <c r="D805" s="25">
        <f t="shared" si="1504"/>
        <v>767.067246228586</v>
      </c>
      <c r="E805" s="40">
        <v>391.1</v>
      </c>
      <c r="F805" s="41">
        <v>400</v>
      </c>
      <c r="G805" s="37">
        <v>418</v>
      </c>
      <c r="H805" s="27">
        <f t="shared" ref="H805" si="1589">IF(C805="BUY",(F805-E805)*D805,(E805-F805)*D805)</f>
        <v>6826.8984914344</v>
      </c>
      <c r="I805" s="27">
        <f t="shared" ref="I805" si="1590">IF(G805=0,"0.00",IF(C805="BUY",(G805-F805)*D805,(F805-G805)*D805))</f>
        <v>13807.2104321145</v>
      </c>
      <c r="J805" s="27">
        <f t="shared" si="1521"/>
        <v>20634.1089235489</v>
      </c>
      <c r="K805" s="4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="1" customFormat="1" ht="14.25" spans="1:33">
      <c r="A806" s="38">
        <v>44232</v>
      </c>
      <c r="B806" s="41" t="s">
        <v>404</v>
      </c>
      <c r="C806" s="39" t="s">
        <v>16</v>
      </c>
      <c r="D806" s="25">
        <f t="shared" si="1504"/>
        <v>1256.28140703518</v>
      </c>
      <c r="E806" s="40">
        <v>238.8</v>
      </c>
      <c r="F806" s="41">
        <v>246</v>
      </c>
      <c r="G806" s="37">
        <v>255</v>
      </c>
      <c r="H806" s="27">
        <f t="shared" ref="H806" si="1591">IF(C806="BUY",(F806-E806)*D806,(E806-F806)*D806)</f>
        <v>9045.22613065325</v>
      </c>
      <c r="I806" s="27">
        <f t="shared" ref="I806" si="1592">IF(G806=0,"0.00",IF(C806="BUY",(G806-F806)*D806,(F806-G806)*D806))</f>
        <v>11306.5326633166</v>
      </c>
      <c r="J806" s="27">
        <f t="shared" si="1521"/>
        <v>20351.7587939698</v>
      </c>
      <c r="K806" s="4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="1" customFormat="1" ht="14.25" spans="1:33">
      <c r="A807" s="38">
        <v>44231</v>
      </c>
      <c r="B807" s="41" t="s">
        <v>405</v>
      </c>
      <c r="C807" s="39" t="s">
        <v>16</v>
      </c>
      <c r="D807" s="25">
        <f t="shared" si="1504"/>
        <v>333.333333333333</v>
      </c>
      <c r="E807" s="40">
        <v>900</v>
      </c>
      <c r="F807" s="41">
        <v>900</v>
      </c>
      <c r="G807" s="37">
        <v>0</v>
      </c>
      <c r="H807" s="27">
        <f t="shared" ref="H807" si="1593">IF(C807="BUY",(F807-E807)*D807,(E807-F807)*D807)</f>
        <v>0</v>
      </c>
      <c r="I807" s="27" t="str">
        <f t="shared" ref="I807" si="1594">IF(G807=0,"0.00",IF(C807="BUY",(G807-F807)*D807,(F807-G807)*D807))</f>
        <v>0.00</v>
      </c>
      <c r="J807" s="27">
        <f t="shared" si="1521"/>
        <v>0</v>
      </c>
      <c r="K807" s="4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="1" customFormat="1" ht="14.25" spans="1:33">
      <c r="A808" s="38">
        <v>44230</v>
      </c>
      <c r="B808" s="41" t="s">
        <v>406</v>
      </c>
      <c r="C808" s="39" t="s">
        <v>16</v>
      </c>
      <c r="D808" s="25">
        <f t="shared" si="1504"/>
        <v>1304.34782608696</v>
      </c>
      <c r="E808" s="40">
        <v>230</v>
      </c>
      <c r="F808" s="41">
        <v>223.3</v>
      </c>
      <c r="G808" s="37">
        <v>0</v>
      </c>
      <c r="H808" s="27">
        <f t="shared" ref="H808" si="1595">IF(C808="BUY",(F808-E808)*D808,(E808-F808)*D808)</f>
        <v>-8739.13043478259</v>
      </c>
      <c r="I808" s="27" t="str">
        <f t="shared" ref="I808" si="1596">IF(G808=0,"0.00",IF(C808="BUY",(G808-F808)*D808,(F808-G808)*D808))</f>
        <v>0.00</v>
      </c>
      <c r="J808" s="27">
        <f t="shared" si="1521"/>
        <v>-8739.13043478259</v>
      </c>
      <c r="K808" s="4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="1" customFormat="1" ht="14.25" spans="1:33">
      <c r="A809" s="38">
        <v>44230</v>
      </c>
      <c r="B809" s="41" t="s">
        <v>407</v>
      </c>
      <c r="C809" s="39" t="s">
        <v>16</v>
      </c>
      <c r="D809" s="25">
        <f t="shared" si="1504"/>
        <v>990.09900990099</v>
      </c>
      <c r="E809" s="40">
        <v>303</v>
      </c>
      <c r="F809" s="41">
        <v>298</v>
      </c>
      <c r="G809" s="37">
        <v>0</v>
      </c>
      <c r="H809" s="27">
        <f t="shared" ref="H809" si="1597">IF(C809="BUY",(F809-E809)*D809,(E809-F809)*D809)</f>
        <v>-4950.49504950495</v>
      </c>
      <c r="I809" s="27" t="str">
        <f t="shared" ref="I809" si="1598">IF(G809=0,"0.00",IF(C809="BUY",(G809-F809)*D809,(F809-G809)*D809))</f>
        <v>0.00</v>
      </c>
      <c r="J809" s="27">
        <f t="shared" si="1521"/>
        <v>-4950.49504950495</v>
      </c>
      <c r="K809" s="4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="1" customFormat="1" ht="14.25" spans="1:33">
      <c r="A810" s="38">
        <v>44229</v>
      </c>
      <c r="B810" s="41" t="s">
        <v>128</v>
      </c>
      <c r="C810" s="43" t="s">
        <v>16</v>
      </c>
      <c r="D810" s="25">
        <f t="shared" si="1504"/>
        <v>158.730158730159</v>
      </c>
      <c r="E810" s="40">
        <v>1890</v>
      </c>
      <c r="F810" s="41">
        <v>1905</v>
      </c>
      <c r="G810" s="37">
        <v>0</v>
      </c>
      <c r="H810" s="27">
        <f t="shared" ref="H810" si="1599">IF(C810="BUY",(F810-E810)*D810,(E810-F810)*D810)</f>
        <v>2380.95238095238</v>
      </c>
      <c r="I810" s="27" t="str">
        <f t="shared" ref="I810" si="1600">IF(G810=0,"0.00",IF(C810="BUY",(G810-F810)*D810,(F810-G810)*D810))</f>
        <v>0.00</v>
      </c>
      <c r="J810" s="27">
        <f t="shared" si="1521"/>
        <v>2380.95238095238</v>
      </c>
      <c r="K810" s="4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="1" customFormat="1" ht="14.25" spans="1:33">
      <c r="A811" s="38">
        <v>44229</v>
      </c>
      <c r="B811" s="41" t="s">
        <v>400</v>
      </c>
      <c r="C811" s="39" t="s">
        <v>315</v>
      </c>
      <c r="D811" s="25">
        <f t="shared" si="1504"/>
        <v>406.50406504065</v>
      </c>
      <c r="E811" s="40">
        <v>738</v>
      </c>
      <c r="F811" s="41">
        <v>723</v>
      </c>
      <c r="G811" s="37">
        <v>0</v>
      </c>
      <c r="H811" s="27">
        <f t="shared" ref="H811" si="1601">IF(C811="BUY",(F811-E811)*D811,(E811-F811)*D811)</f>
        <v>6097.56097560976</v>
      </c>
      <c r="I811" s="27" t="str">
        <f t="shared" ref="I811" si="1602">IF(G811=0,"0.00",IF(C811="BUY",(G811-F811)*D811,(F811-G811)*D811))</f>
        <v>0.00</v>
      </c>
      <c r="J811" s="27">
        <f t="shared" si="1521"/>
        <v>6097.56097560976</v>
      </c>
      <c r="K811" s="4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="1" customFormat="1" ht="14.25" spans="1:33">
      <c r="A812" s="38">
        <v>44228</v>
      </c>
      <c r="B812" s="41" t="s">
        <v>263</v>
      </c>
      <c r="C812" s="43" t="s">
        <v>16</v>
      </c>
      <c r="D812" s="25">
        <f t="shared" si="1504"/>
        <v>684.931506849315</v>
      </c>
      <c r="E812" s="40">
        <v>438</v>
      </c>
      <c r="F812" s="41">
        <v>449.8</v>
      </c>
      <c r="G812" s="37">
        <v>0</v>
      </c>
      <c r="H812" s="27">
        <f t="shared" ref="H812" si="1603">IF(C812="BUY",(F812-E812)*D812,(E812-F812)*D812)</f>
        <v>8082.19178082193</v>
      </c>
      <c r="I812" s="27" t="str">
        <f t="shared" ref="I812" si="1604">IF(G812=0,"0.00",IF(C812="BUY",(G812-F812)*D812,(F812-G812)*D812))</f>
        <v>0.00</v>
      </c>
      <c r="J812" s="27">
        <f t="shared" si="1521"/>
        <v>8082.19178082193</v>
      </c>
      <c r="K812" s="4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="1" customFormat="1" ht="14.25" spans="1:33">
      <c r="A813" s="38">
        <v>44225</v>
      </c>
      <c r="B813" s="41" t="s">
        <v>408</v>
      </c>
      <c r="C813" s="43" t="s">
        <v>16</v>
      </c>
      <c r="D813" s="25">
        <f t="shared" si="1504"/>
        <v>909.090909090909</v>
      </c>
      <c r="E813" s="40">
        <v>330</v>
      </c>
      <c r="F813" s="41">
        <v>338</v>
      </c>
      <c r="G813" s="37">
        <v>350</v>
      </c>
      <c r="H813" s="27">
        <f t="shared" ref="H813" si="1605">IF(C813="BUY",(F813-E813)*D813,(E813-F813)*D813)</f>
        <v>7272.72727272727</v>
      </c>
      <c r="I813" s="27">
        <f t="shared" ref="I813" si="1606">IF(G813=0,"0.00",IF(C813="BUY",(G813-F813)*D813,(F813-G813)*D813))</f>
        <v>10909.0909090909</v>
      </c>
      <c r="J813" s="27">
        <f t="shared" si="1521"/>
        <v>18181.8181818182</v>
      </c>
      <c r="K813" s="4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="1" customFormat="1" ht="14.25" spans="1:33">
      <c r="A814" s="38">
        <v>44223</v>
      </c>
      <c r="B814" s="41" t="s">
        <v>400</v>
      </c>
      <c r="C814" s="43" t="s">
        <v>16</v>
      </c>
      <c r="D814" s="25">
        <f t="shared" si="1504"/>
        <v>397.350993377483</v>
      </c>
      <c r="E814" s="40">
        <v>755</v>
      </c>
      <c r="F814" s="41">
        <v>780</v>
      </c>
      <c r="G814" s="37">
        <v>0</v>
      </c>
      <c r="H814" s="27">
        <f t="shared" ref="H814" si="1607">IF(C814="BUY",(F814-E814)*D814,(E814-F814)*D814)</f>
        <v>9933.77483443709</v>
      </c>
      <c r="I814" s="27" t="str">
        <f t="shared" ref="I814" si="1608">IF(G814=0,"0.00",IF(C814="BUY",(G814-F814)*D814,(F814-G814)*D814))</f>
        <v>0.00</v>
      </c>
      <c r="J814" s="27">
        <f t="shared" si="1521"/>
        <v>9933.77483443709</v>
      </c>
      <c r="K814" s="4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="1" customFormat="1" ht="14.25" spans="1:33">
      <c r="A815" s="38">
        <v>44221</v>
      </c>
      <c r="B815" s="41" t="s">
        <v>406</v>
      </c>
      <c r="C815" s="43" t="s">
        <v>16</v>
      </c>
      <c r="D815" s="25">
        <f t="shared" si="1504"/>
        <v>1578.94736842105</v>
      </c>
      <c r="E815" s="40">
        <v>190</v>
      </c>
      <c r="F815" s="41">
        <v>195</v>
      </c>
      <c r="G815" s="37">
        <v>201</v>
      </c>
      <c r="H815" s="27">
        <f t="shared" ref="H815" si="1609">IF(C815="BUY",(F815-E815)*D815,(E815-F815)*D815)</f>
        <v>7894.73684210526</v>
      </c>
      <c r="I815" s="27">
        <f t="shared" ref="I815" si="1610">IF(G815=0,"0.00",IF(C815="BUY",(G815-F815)*D815,(F815-G815)*D815))</f>
        <v>9473.68421052632</v>
      </c>
      <c r="J815" s="27">
        <f t="shared" si="1521"/>
        <v>17368.4210526316</v>
      </c>
      <c r="K815" s="4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="2" customFormat="1" ht="14.25" spans="1:11">
      <c r="A816" s="38">
        <v>44218</v>
      </c>
      <c r="B816" s="41" t="s">
        <v>309</v>
      </c>
      <c r="C816" s="43" t="s">
        <v>16</v>
      </c>
      <c r="D816" s="25">
        <f t="shared" si="1504"/>
        <v>638.297872340426</v>
      </c>
      <c r="E816" s="40">
        <v>470</v>
      </c>
      <c r="F816" s="41">
        <v>480</v>
      </c>
      <c r="G816" s="37">
        <v>500</v>
      </c>
      <c r="H816" s="27">
        <f t="shared" ref="H816" si="1611">IF(C816="BUY",(F816-E816)*D816,(E816-F816)*D816)</f>
        <v>6382.97872340426</v>
      </c>
      <c r="I816" s="27">
        <f t="shared" ref="I816" si="1612">IF(G816=0,"0.00",IF(C816="BUY",(G816-F816)*D816,(F816-G816)*D816))</f>
        <v>12765.9574468085</v>
      </c>
      <c r="J816" s="27">
        <f t="shared" si="1521"/>
        <v>19148.9361702128</v>
      </c>
      <c r="K816" s="42"/>
    </row>
    <row r="817" s="1" customFormat="1" ht="14.25" spans="1:33">
      <c r="A817" s="38">
        <v>44216</v>
      </c>
      <c r="B817" s="41" t="s">
        <v>409</v>
      </c>
      <c r="C817" s="43" t="s">
        <v>16</v>
      </c>
      <c r="D817" s="25">
        <f t="shared" si="1504"/>
        <v>5769.23076923077</v>
      </c>
      <c r="E817" s="40">
        <v>52</v>
      </c>
      <c r="F817" s="41">
        <v>52</v>
      </c>
      <c r="G817" s="37">
        <v>0</v>
      </c>
      <c r="H817" s="27">
        <f t="shared" ref="H817" si="1613">IF(C817="BUY",(F817-E817)*D817,(E817-F817)*D817)</f>
        <v>0</v>
      </c>
      <c r="I817" s="27" t="str">
        <f t="shared" ref="I817" si="1614">IF(G817=0,"0.00",IF(C817="BUY",(G817-F817)*D817,(F817-G817)*D817))</f>
        <v>0.00</v>
      </c>
      <c r="J817" s="27">
        <f t="shared" si="1521"/>
        <v>0</v>
      </c>
      <c r="K817" s="4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="1" customFormat="1" ht="14.25" spans="1:33">
      <c r="A818" s="38">
        <v>44216</v>
      </c>
      <c r="B818" s="41" t="s">
        <v>376</v>
      </c>
      <c r="C818" s="43" t="s">
        <v>16</v>
      </c>
      <c r="D818" s="25">
        <f t="shared" si="1504"/>
        <v>1554.40414507772</v>
      </c>
      <c r="E818" s="40">
        <v>193</v>
      </c>
      <c r="F818" s="41">
        <v>190</v>
      </c>
      <c r="G818" s="37">
        <v>0</v>
      </c>
      <c r="H818" s="27">
        <f t="shared" ref="H818" si="1615">IF(C818="BUY",(F818-E818)*D818,(E818-F818)*D818)</f>
        <v>-4663.21243523316</v>
      </c>
      <c r="I818" s="27" t="str">
        <f t="shared" ref="I818" si="1616">IF(G818=0,"0.00",IF(C818="BUY",(G818-F818)*D818,(F818-G818)*D818))</f>
        <v>0.00</v>
      </c>
      <c r="J818" s="27">
        <f t="shared" si="1521"/>
        <v>-4663.21243523316</v>
      </c>
      <c r="K818" s="4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="1" customFormat="1" ht="14.25" spans="1:33">
      <c r="A819" s="38">
        <v>44215</v>
      </c>
      <c r="B819" s="41" t="s">
        <v>22</v>
      </c>
      <c r="C819" s="43" t="s">
        <v>16</v>
      </c>
      <c r="D819" s="25">
        <f t="shared" si="1504"/>
        <v>519.031141868512</v>
      </c>
      <c r="E819" s="40">
        <v>578</v>
      </c>
      <c r="F819" s="41">
        <v>578</v>
      </c>
      <c r="G819" s="37">
        <v>0</v>
      </c>
      <c r="H819" s="27">
        <f t="shared" ref="H819" si="1617">IF(C819="BUY",(F819-E819)*D819,(E819-F819)*D819)</f>
        <v>0</v>
      </c>
      <c r="I819" s="27" t="str">
        <f t="shared" ref="I819" si="1618">IF(G819=0,"0.00",IF(C819="BUY",(G819-F819)*D819,(F819-G819)*D819))</f>
        <v>0.00</v>
      </c>
      <c r="J819" s="27">
        <f t="shared" si="1521"/>
        <v>0</v>
      </c>
      <c r="K819" s="4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="2" customFormat="1" ht="14.25" spans="1:11">
      <c r="A820" s="38">
        <v>44214</v>
      </c>
      <c r="B820" s="41" t="s">
        <v>406</v>
      </c>
      <c r="C820" s="43" t="s">
        <v>16</v>
      </c>
      <c r="D820" s="25">
        <f t="shared" si="1504"/>
        <v>1595.74468085106</v>
      </c>
      <c r="E820" s="40">
        <v>188</v>
      </c>
      <c r="F820" s="41">
        <v>191.5</v>
      </c>
      <c r="G820" s="37">
        <v>0</v>
      </c>
      <c r="H820" s="27">
        <f t="shared" ref="H820" si="1619">IF(C820="BUY",(F820-E820)*D820,(E820-F820)*D820)</f>
        <v>5585.10638297872</v>
      </c>
      <c r="I820" s="27" t="str">
        <f t="shared" ref="I820" si="1620">IF(G820=0,"0.00",IF(C820="BUY",(G820-F820)*D820,(F820-G820)*D820))</f>
        <v>0.00</v>
      </c>
      <c r="J820" s="27">
        <f t="shared" si="1521"/>
        <v>5585.10638297872</v>
      </c>
      <c r="K820" s="42"/>
    </row>
    <row r="821" s="2" customFormat="1" ht="14.25" spans="1:11">
      <c r="A821" s="38">
        <v>44211</v>
      </c>
      <c r="B821" s="41" t="s">
        <v>157</v>
      </c>
      <c r="C821" s="43" t="s">
        <v>16</v>
      </c>
      <c r="D821" s="25">
        <f t="shared" si="1504"/>
        <v>508.474576271186</v>
      </c>
      <c r="E821" s="40">
        <v>590</v>
      </c>
      <c r="F821" s="41">
        <v>580</v>
      </c>
      <c r="G821" s="37">
        <v>0</v>
      </c>
      <c r="H821" s="27">
        <f t="shared" ref="H821" si="1621">IF(C821="BUY",(F821-E821)*D821,(E821-F821)*D821)</f>
        <v>-5084.74576271186</v>
      </c>
      <c r="I821" s="27" t="str">
        <f t="shared" ref="I821" si="1622">IF(G821=0,"0.00",IF(C821="BUY",(G821-F821)*D821,(F821-G821)*D821))</f>
        <v>0.00</v>
      </c>
      <c r="J821" s="27">
        <f t="shared" si="1521"/>
        <v>-5084.74576271186</v>
      </c>
      <c r="K821" s="42"/>
    </row>
    <row r="822" s="2" customFormat="1" ht="14.25" spans="1:11">
      <c r="A822" s="38">
        <v>44211</v>
      </c>
      <c r="B822" s="41" t="s">
        <v>410</v>
      </c>
      <c r="C822" s="43" t="s">
        <v>16</v>
      </c>
      <c r="D822" s="25">
        <f t="shared" si="1504"/>
        <v>368.098159509202</v>
      </c>
      <c r="E822" s="40">
        <v>815</v>
      </c>
      <c r="F822" s="41">
        <v>800.2</v>
      </c>
      <c r="G822" s="37">
        <v>0</v>
      </c>
      <c r="H822" s="27">
        <f t="shared" ref="H822" si="1623">IF(C822="BUY",(F822-E822)*D822,(E822-F822)*D822)</f>
        <v>-5447.85276073618</v>
      </c>
      <c r="I822" s="27" t="str">
        <f t="shared" ref="I822" si="1624">IF(G822=0,"0.00",IF(C822="BUY",(G822-F822)*D822,(F822-G822)*D822))</f>
        <v>0.00</v>
      </c>
      <c r="J822" s="27">
        <f t="shared" si="1521"/>
        <v>-5447.85276073618</v>
      </c>
      <c r="K822" s="42"/>
    </row>
    <row r="823" s="2" customFormat="1" ht="14.25" spans="1:11">
      <c r="A823" s="38">
        <v>44210</v>
      </c>
      <c r="B823" s="41" t="s">
        <v>411</v>
      </c>
      <c r="C823" s="43" t="s">
        <v>16</v>
      </c>
      <c r="D823" s="25">
        <f t="shared" si="1504"/>
        <v>773.19587628866</v>
      </c>
      <c r="E823" s="40">
        <v>388</v>
      </c>
      <c r="F823" s="41">
        <v>395</v>
      </c>
      <c r="G823" s="37">
        <v>0</v>
      </c>
      <c r="H823" s="27">
        <f t="shared" ref="H823" si="1625">IF(C823="BUY",(F823-E823)*D823,(E823-F823)*D823)</f>
        <v>5412.37113402062</v>
      </c>
      <c r="I823" s="27" t="str">
        <f t="shared" ref="I823" si="1626">IF(G823=0,"0.00",IF(C823="BUY",(G823-F823)*D823,(F823-G823)*D823))</f>
        <v>0.00</v>
      </c>
      <c r="J823" s="27">
        <f t="shared" si="1521"/>
        <v>5412.37113402062</v>
      </c>
      <c r="K823" s="42"/>
    </row>
    <row r="824" s="2" customFormat="1" ht="14.25" spans="1:11">
      <c r="A824" s="38">
        <v>44210</v>
      </c>
      <c r="B824" s="41" t="s">
        <v>412</v>
      </c>
      <c r="C824" s="43" t="s">
        <v>16</v>
      </c>
      <c r="D824" s="25">
        <f t="shared" si="1504"/>
        <v>300</v>
      </c>
      <c r="E824" s="40">
        <v>1000</v>
      </c>
      <c r="F824" s="41">
        <v>1005</v>
      </c>
      <c r="G824" s="37">
        <v>0</v>
      </c>
      <c r="H824" s="27">
        <f t="shared" ref="H824" si="1627">IF(C824="BUY",(F824-E824)*D824,(E824-F824)*D824)</f>
        <v>1500</v>
      </c>
      <c r="I824" s="27" t="str">
        <f t="shared" ref="I824" si="1628">IF(G824=0,"0.00",IF(C824="BUY",(G824-F824)*D824,(F824-G824)*D824))</f>
        <v>0.00</v>
      </c>
      <c r="J824" s="27">
        <f t="shared" si="1521"/>
        <v>1500</v>
      </c>
      <c r="K824" s="42"/>
    </row>
    <row r="825" s="2" customFormat="1" ht="14.25" spans="1:11">
      <c r="A825" s="38">
        <v>44210</v>
      </c>
      <c r="B825" s="41" t="s">
        <v>285</v>
      </c>
      <c r="C825" s="43" t="s">
        <v>16</v>
      </c>
      <c r="D825" s="25">
        <f t="shared" si="1504"/>
        <v>121.703853955375</v>
      </c>
      <c r="E825" s="40">
        <v>2465</v>
      </c>
      <c r="F825" s="41">
        <v>2465</v>
      </c>
      <c r="G825" s="37">
        <v>0</v>
      </c>
      <c r="H825" s="27">
        <f t="shared" ref="H825" si="1629">IF(C825="BUY",(F825-E825)*D825,(E825-F825)*D825)</f>
        <v>0</v>
      </c>
      <c r="I825" s="27" t="str">
        <f t="shared" ref="I825" si="1630">IF(G825=0,"0.00",IF(C825="BUY",(G825-F825)*D825,(F825-G825)*D825))</f>
        <v>0.00</v>
      </c>
      <c r="J825" s="27">
        <f t="shared" si="1521"/>
        <v>0</v>
      </c>
      <c r="K825" s="42"/>
    </row>
    <row r="826" s="2" customFormat="1" ht="14.25" spans="1:11">
      <c r="A826" s="38">
        <v>44209</v>
      </c>
      <c r="B826" s="41" t="s">
        <v>287</v>
      </c>
      <c r="C826" s="43" t="s">
        <v>16</v>
      </c>
      <c r="D826" s="25">
        <f t="shared" si="1504"/>
        <v>229.007633587786</v>
      </c>
      <c r="E826" s="40">
        <v>1310</v>
      </c>
      <c r="F826" s="41">
        <v>1280.2</v>
      </c>
      <c r="G826" s="37">
        <v>0</v>
      </c>
      <c r="H826" s="27">
        <f t="shared" ref="H826" si="1631">IF(C826="BUY",(F826-E826)*D826,(E826-F826)*D826)</f>
        <v>-6824.42748091602</v>
      </c>
      <c r="I826" s="27" t="str">
        <f t="shared" ref="I826" si="1632">IF(G826=0,"0.00",IF(C826="BUY",(G826-F826)*D826,(F826-G826)*D826))</f>
        <v>0.00</v>
      </c>
      <c r="J826" s="27">
        <f t="shared" si="1521"/>
        <v>-6824.42748091602</v>
      </c>
      <c r="K826" s="42"/>
    </row>
    <row r="827" s="2" customFormat="1" ht="14.25" spans="1:11">
      <c r="A827" s="38">
        <v>44207</v>
      </c>
      <c r="B827" s="41" t="s">
        <v>413</v>
      </c>
      <c r="C827" s="43" t="s">
        <v>16</v>
      </c>
      <c r="D827" s="25">
        <f t="shared" ref="D827:D890" si="1633">300000/E827</f>
        <v>2120.14134275618</v>
      </c>
      <c r="E827" s="40">
        <v>141.5</v>
      </c>
      <c r="F827" s="41">
        <v>144</v>
      </c>
      <c r="G827" s="37">
        <v>150</v>
      </c>
      <c r="H827" s="27">
        <f t="shared" ref="H827" si="1634">IF(C827="BUY",(F827-E827)*D827,(E827-F827)*D827)</f>
        <v>5300.35335689046</v>
      </c>
      <c r="I827" s="27">
        <f t="shared" ref="I827" si="1635">IF(G827=0,"0.00",IF(C827="BUY",(G827-F827)*D827,(F827-G827)*D827))</f>
        <v>12720.8480565371</v>
      </c>
      <c r="J827" s="27">
        <f t="shared" si="1521"/>
        <v>18021.2014134276</v>
      </c>
      <c r="K827" s="42"/>
    </row>
    <row r="828" s="2" customFormat="1" ht="14.25" spans="1:11">
      <c r="A828" s="38">
        <v>44207</v>
      </c>
      <c r="B828" s="41" t="s">
        <v>414</v>
      </c>
      <c r="C828" s="43" t="s">
        <v>16</v>
      </c>
      <c r="D828" s="25">
        <f t="shared" si="1633"/>
        <v>645.161290322581</v>
      </c>
      <c r="E828" s="40">
        <v>465</v>
      </c>
      <c r="F828" s="41">
        <v>473</v>
      </c>
      <c r="G828" s="37">
        <v>0</v>
      </c>
      <c r="H828" s="27">
        <f t="shared" ref="H828" si="1636">IF(C828="BUY",(F828-E828)*D828,(E828-F828)*D828)</f>
        <v>5161.29032258064</v>
      </c>
      <c r="I828" s="27" t="str">
        <f t="shared" ref="I828" si="1637">IF(G828=0,"0.00",IF(C828="BUY",(G828-F828)*D828,(F828-G828)*D828))</f>
        <v>0.00</v>
      </c>
      <c r="J828" s="27">
        <f t="shared" si="1521"/>
        <v>5161.29032258064</v>
      </c>
      <c r="K828" s="42"/>
    </row>
    <row r="829" s="2" customFormat="1" ht="14.25" spans="1:11">
      <c r="A829" s="38">
        <v>44207</v>
      </c>
      <c r="B829" s="41" t="s">
        <v>415</v>
      </c>
      <c r="C829" s="43" t="s">
        <v>16</v>
      </c>
      <c r="D829" s="25">
        <f t="shared" si="1633"/>
        <v>389.105058365759</v>
      </c>
      <c r="E829" s="40">
        <v>771</v>
      </c>
      <c r="F829" s="41">
        <v>780</v>
      </c>
      <c r="G829" s="37">
        <v>0</v>
      </c>
      <c r="H829" s="27">
        <f t="shared" ref="H829" si="1638">IF(C829="BUY",(F829-E829)*D829,(E829-F829)*D829)</f>
        <v>3501.94552529183</v>
      </c>
      <c r="I829" s="27" t="str">
        <f t="shared" ref="I829" si="1639">IF(G829=0,"0.00",IF(C829="BUY",(G829-F829)*D829,(F829-G829)*D829))</f>
        <v>0.00</v>
      </c>
      <c r="J829" s="27">
        <f t="shared" si="1521"/>
        <v>3501.94552529183</v>
      </c>
      <c r="K829" s="42"/>
    </row>
    <row r="830" s="2" customFormat="1" ht="14.25" spans="1:11">
      <c r="A830" s="38">
        <v>44207</v>
      </c>
      <c r="B830" s="41" t="s">
        <v>408</v>
      </c>
      <c r="C830" s="43" t="s">
        <v>16</v>
      </c>
      <c r="D830" s="25">
        <f t="shared" si="1633"/>
        <v>773.19587628866</v>
      </c>
      <c r="E830" s="40">
        <v>388</v>
      </c>
      <c r="F830" s="41">
        <v>380.2</v>
      </c>
      <c r="G830" s="37">
        <v>0</v>
      </c>
      <c r="H830" s="27">
        <f t="shared" ref="H830" si="1640">IF(C830="BUY",(F830-E830)*D830,(E830-F830)*D830)</f>
        <v>-6030.92783505156</v>
      </c>
      <c r="I830" s="27" t="str">
        <f t="shared" ref="I830" si="1641">IF(G830=0,"0.00",IF(C830="BUY",(G830-F830)*D830,(F830-G830)*D830))</f>
        <v>0.00</v>
      </c>
      <c r="J830" s="27">
        <f t="shared" si="1521"/>
        <v>-6030.92783505156</v>
      </c>
      <c r="K830" s="42"/>
    </row>
    <row r="831" s="2" customFormat="1" ht="14.25" spans="1:11">
      <c r="A831" s="38">
        <v>44204</v>
      </c>
      <c r="B831" s="41" t="s">
        <v>275</v>
      </c>
      <c r="C831" s="43" t="s">
        <v>16</v>
      </c>
      <c r="D831" s="25">
        <f t="shared" si="1633"/>
        <v>397.350993377483</v>
      </c>
      <c r="E831" s="40">
        <v>755</v>
      </c>
      <c r="F831" s="41">
        <v>738</v>
      </c>
      <c r="G831" s="37">
        <v>0</v>
      </c>
      <c r="H831" s="27">
        <f t="shared" ref="H831" si="1642">IF(C831="BUY",(F831-E831)*D831,(E831-F831)*D831)</f>
        <v>-6754.96688741722</v>
      </c>
      <c r="I831" s="27" t="str">
        <f t="shared" ref="I831" si="1643">IF(G831=0,"0.00",IF(C831="BUY",(G831-F831)*D831,(F831-G831)*D831))</f>
        <v>0.00</v>
      </c>
      <c r="J831" s="27">
        <f t="shared" si="1521"/>
        <v>-6754.96688741722</v>
      </c>
      <c r="K831" s="42"/>
    </row>
    <row r="832" s="2" customFormat="1" ht="14.25" spans="1:11">
      <c r="A832" s="38">
        <v>44204</v>
      </c>
      <c r="B832" s="41" t="s">
        <v>416</v>
      </c>
      <c r="C832" s="43" t="s">
        <v>16</v>
      </c>
      <c r="D832" s="25">
        <f t="shared" si="1633"/>
        <v>804.289544235925</v>
      </c>
      <c r="E832" s="40">
        <v>373</v>
      </c>
      <c r="F832" s="41">
        <v>365.5</v>
      </c>
      <c r="G832" s="37">
        <v>0</v>
      </c>
      <c r="H832" s="27">
        <f t="shared" ref="H832" si="1644">IF(C832="BUY",(F832-E832)*D832,(E832-F832)*D832)</f>
        <v>-6032.17158176944</v>
      </c>
      <c r="I832" s="27" t="str">
        <f t="shared" ref="I832" si="1645">IF(G832=0,"0.00",IF(C832="BUY",(G832-F832)*D832,(F832-G832)*D832))</f>
        <v>0.00</v>
      </c>
      <c r="J832" s="27">
        <f t="shared" si="1521"/>
        <v>-6032.17158176944</v>
      </c>
      <c r="K832" s="42"/>
    </row>
    <row r="833" s="2" customFormat="1" ht="14.25" spans="1:11">
      <c r="A833" s="38">
        <v>44204</v>
      </c>
      <c r="B833" s="41" t="s">
        <v>391</v>
      </c>
      <c r="C833" s="43" t="s">
        <v>16</v>
      </c>
      <c r="D833" s="25">
        <f t="shared" si="1633"/>
        <v>869.565217391304</v>
      </c>
      <c r="E833" s="40">
        <v>345</v>
      </c>
      <c r="F833" s="41">
        <v>345</v>
      </c>
      <c r="G833" s="37">
        <v>0</v>
      </c>
      <c r="H833" s="27">
        <f t="shared" ref="H833" si="1646">IF(C833="BUY",(F833-E833)*D833,(E833-F833)*D833)</f>
        <v>0</v>
      </c>
      <c r="I833" s="27" t="str">
        <f t="shared" ref="I833" si="1647">IF(G833=0,"0.00",IF(C833="BUY",(G833-F833)*D833,(F833-G833)*D833))</f>
        <v>0.00</v>
      </c>
      <c r="J833" s="27">
        <f t="shared" si="1521"/>
        <v>0</v>
      </c>
      <c r="K833" s="42"/>
    </row>
    <row r="834" s="2" customFormat="1" ht="14.25" spans="1:11">
      <c r="A834" s="38">
        <v>44203</v>
      </c>
      <c r="B834" s="41" t="s">
        <v>342</v>
      </c>
      <c r="C834" s="43" t="s">
        <v>16</v>
      </c>
      <c r="D834" s="25">
        <f t="shared" si="1633"/>
        <v>606.060606060606</v>
      </c>
      <c r="E834" s="40">
        <v>495</v>
      </c>
      <c r="F834" s="41">
        <v>485.3</v>
      </c>
      <c r="G834" s="37">
        <v>0</v>
      </c>
      <c r="H834" s="27">
        <f t="shared" ref="H834" si="1648">IF(C834="BUY",(F834-E834)*D834,(E834-F834)*D834)</f>
        <v>-5878.78787878787</v>
      </c>
      <c r="I834" s="27" t="str">
        <f t="shared" ref="I834" si="1649">IF(G834=0,"0.00",IF(C834="BUY",(G834-F834)*D834,(F834-G834)*D834))</f>
        <v>0.00</v>
      </c>
      <c r="J834" s="27">
        <f t="shared" ref="J834:J840" si="1650">I834+H834</f>
        <v>-5878.78787878787</v>
      </c>
      <c r="K834" s="42"/>
    </row>
    <row r="835" s="2" customFormat="1" ht="14.25" spans="1:11">
      <c r="A835" s="38">
        <v>44201</v>
      </c>
      <c r="B835" s="41" t="s">
        <v>417</v>
      </c>
      <c r="C835" s="43" t="s">
        <v>16</v>
      </c>
      <c r="D835" s="25">
        <f t="shared" si="1633"/>
        <v>920.245398773006</v>
      </c>
      <c r="E835" s="40">
        <v>326</v>
      </c>
      <c r="F835" s="41">
        <v>326</v>
      </c>
      <c r="G835" s="37">
        <v>0</v>
      </c>
      <c r="H835" s="27">
        <f t="shared" ref="H835" si="1651">IF(C835="BUY",(F835-E835)*D835,(E835-F835)*D835)</f>
        <v>0</v>
      </c>
      <c r="I835" s="27" t="str">
        <f t="shared" ref="I835" si="1652">IF(G835=0,"0.00",IF(C835="BUY",(G835-F835)*D835,(F835-G835)*D835))</f>
        <v>0.00</v>
      </c>
      <c r="J835" s="27">
        <f t="shared" si="1650"/>
        <v>0</v>
      </c>
      <c r="K835" s="42"/>
    </row>
    <row r="836" s="2" customFormat="1" ht="14.25" spans="1:11">
      <c r="A836" s="38">
        <v>44201</v>
      </c>
      <c r="B836" s="41" t="s">
        <v>418</v>
      </c>
      <c r="C836" s="43" t="s">
        <v>16</v>
      </c>
      <c r="D836" s="25">
        <f t="shared" si="1633"/>
        <v>956.022944550669</v>
      </c>
      <c r="E836" s="40">
        <v>313.8</v>
      </c>
      <c r="F836" s="41">
        <v>319.8</v>
      </c>
      <c r="G836" s="37">
        <v>0</v>
      </c>
      <c r="H836" s="27">
        <f t="shared" ref="H836" si="1653">IF(C836="BUY",(F836-E836)*D836,(E836-F836)*D836)</f>
        <v>5736.13766730401</v>
      </c>
      <c r="I836" s="27" t="str">
        <f t="shared" ref="I836" si="1654">IF(G836=0,"0.00",IF(C836="BUY",(G836-F836)*D836,(F836-G836)*D836))</f>
        <v>0.00</v>
      </c>
      <c r="J836" s="27">
        <f t="shared" si="1650"/>
        <v>5736.13766730401</v>
      </c>
      <c r="K836" s="42"/>
    </row>
    <row r="837" s="2" customFormat="1" ht="14.25" spans="1:11">
      <c r="A837" s="38">
        <v>44200</v>
      </c>
      <c r="B837" s="41" t="s">
        <v>287</v>
      </c>
      <c r="C837" s="43" t="s">
        <v>16</v>
      </c>
      <c r="D837" s="25">
        <f t="shared" si="1633"/>
        <v>243.90243902439</v>
      </c>
      <c r="E837" s="40">
        <v>1230</v>
      </c>
      <c r="F837" s="41">
        <v>1220</v>
      </c>
      <c r="G837" s="37">
        <v>0</v>
      </c>
      <c r="H837" s="27">
        <f t="shared" ref="H837" si="1655">IF(C837="BUY",(F837-E837)*D837,(E837-F837)*D837)</f>
        <v>-2439.0243902439</v>
      </c>
      <c r="I837" s="27" t="str">
        <f t="shared" ref="I837" si="1656">IF(G837=0,"0.00",IF(C837="BUY",(G837-F837)*D837,(F837-G837)*D837))</f>
        <v>0.00</v>
      </c>
      <c r="J837" s="27">
        <f t="shared" si="1650"/>
        <v>-2439.0243902439</v>
      </c>
      <c r="K837" s="42"/>
    </row>
    <row r="838" s="2" customFormat="1" ht="14.25" spans="1:11">
      <c r="A838" s="38">
        <v>44200</v>
      </c>
      <c r="B838" s="41" t="s">
        <v>275</v>
      </c>
      <c r="C838" s="43" t="s">
        <v>16</v>
      </c>
      <c r="D838" s="25">
        <f t="shared" si="1633"/>
        <v>445.235975066785</v>
      </c>
      <c r="E838" s="40">
        <v>673.8</v>
      </c>
      <c r="F838" s="41">
        <v>662</v>
      </c>
      <c r="G838" s="37">
        <v>0</v>
      </c>
      <c r="H838" s="27">
        <f t="shared" ref="H838" si="1657">IF(C838="BUY",(F838-E838)*D838,(E838-F838)*D838)</f>
        <v>-5253.78450578805</v>
      </c>
      <c r="I838" s="27" t="str">
        <f t="shared" ref="I838" si="1658">IF(G838=0,"0.00",IF(C838="BUY",(G838-F838)*D838,(F838-G838)*D838))</f>
        <v>0.00</v>
      </c>
      <c r="J838" s="27">
        <f t="shared" si="1650"/>
        <v>-5253.78450578805</v>
      </c>
      <c r="K838" s="42"/>
    </row>
    <row r="839" s="2" customFormat="1" ht="14.25" spans="1:11">
      <c r="A839" s="38">
        <v>44197</v>
      </c>
      <c r="B839" s="41" t="s">
        <v>85</v>
      </c>
      <c r="C839" s="43" t="s">
        <v>16</v>
      </c>
      <c r="D839" s="25">
        <f t="shared" si="1633"/>
        <v>249.584026622296</v>
      </c>
      <c r="E839" s="40">
        <v>1202</v>
      </c>
      <c r="F839" s="41">
        <v>1230</v>
      </c>
      <c r="G839" s="37">
        <v>0</v>
      </c>
      <c r="H839" s="27">
        <f t="shared" ref="H839" si="1659">IF(C839="BUY",(F839-E839)*D839,(E839-F839)*D839)</f>
        <v>6988.35274542429</v>
      </c>
      <c r="I839" s="27" t="str">
        <f t="shared" ref="I839" si="1660">IF(G839=0,"0.00",IF(C839="BUY",(G839-F839)*D839,(F839-G839)*D839))</f>
        <v>0.00</v>
      </c>
      <c r="J839" s="27">
        <f t="shared" si="1650"/>
        <v>6988.35274542429</v>
      </c>
      <c r="K839" s="42"/>
    </row>
    <row r="840" s="2" customFormat="1" ht="14.25" spans="1:11">
      <c r="A840" s="38">
        <v>44197</v>
      </c>
      <c r="B840" s="41" t="s">
        <v>419</v>
      </c>
      <c r="C840" s="43" t="s">
        <v>16</v>
      </c>
      <c r="D840" s="25">
        <f t="shared" si="1633"/>
        <v>1119.40298507463</v>
      </c>
      <c r="E840" s="40">
        <v>268</v>
      </c>
      <c r="F840" s="41">
        <v>273</v>
      </c>
      <c r="G840" s="37">
        <v>0</v>
      </c>
      <c r="H840" s="27">
        <f t="shared" ref="H840" si="1661">IF(C840="BUY",(F840-E840)*D840,(E840-F840)*D840)</f>
        <v>5597.01492537313</v>
      </c>
      <c r="I840" s="27" t="str">
        <f t="shared" ref="I840" si="1662">IF(G840=0,"0.00",IF(C840="BUY",(G840-F840)*D840,(F840-G840)*D840))</f>
        <v>0.00</v>
      </c>
      <c r="J840" s="27">
        <f t="shared" si="1650"/>
        <v>5597.01492537313</v>
      </c>
      <c r="K840" s="42"/>
    </row>
    <row r="841" s="4" customFormat="1" spans="1:10">
      <c r="A841" s="54" t="s">
        <v>420</v>
      </c>
      <c r="B841" s="23" t="s">
        <v>421</v>
      </c>
      <c r="C841" s="53" t="s">
        <v>422</v>
      </c>
      <c r="D841" s="25">
        <f t="shared" si="1633"/>
        <v>909.090909090909</v>
      </c>
      <c r="E841" s="52">
        <v>330</v>
      </c>
      <c r="F841" s="23">
        <v>323.6</v>
      </c>
      <c r="G841" s="53">
        <v>0</v>
      </c>
      <c r="H841" s="55">
        <f t="shared" ref="H841" si="1663">(F841-E841)*D841</f>
        <v>-5818.1818181818</v>
      </c>
      <c r="I841" s="53">
        <v>0</v>
      </c>
      <c r="J841" s="56">
        <f t="shared" ref="J841:J872" si="1664">SUM(H841:I841)</f>
        <v>-5818.1818181818</v>
      </c>
    </row>
    <row r="842" s="4" customFormat="1" spans="1:10">
      <c r="A842" s="54" t="s">
        <v>423</v>
      </c>
      <c r="B842" s="23" t="s">
        <v>277</v>
      </c>
      <c r="C842" s="53" t="s">
        <v>422</v>
      </c>
      <c r="D842" s="25">
        <f t="shared" si="1633"/>
        <v>2142.85714285714</v>
      </c>
      <c r="E842" s="52">
        <v>140</v>
      </c>
      <c r="F842" s="23">
        <v>144</v>
      </c>
      <c r="G842" s="53">
        <v>0</v>
      </c>
      <c r="H842" s="55">
        <f t="shared" ref="H842" si="1665">(F842-E842)*D842</f>
        <v>8571.42857142857</v>
      </c>
      <c r="I842" s="53">
        <v>0</v>
      </c>
      <c r="J842" s="56">
        <f t="shared" si="1664"/>
        <v>8571.42857142857</v>
      </c>
    </row>
    <row r="843" s="4" customFormat="1" spans="1:10">
      <c r="A843" s="54" t="s">
        <v>423</v>
      </c>
      <c r="B843" s="23" t="s">
        <v>419</v>
      </c>
      <c r="C843" s="53" t="s">
        <v>422</v>
      </c>
      <c r="D843" s="25">
        <f t="shared" si="1633"/>
        <v>1209.67741935484</v>
      </c>
      <c r="E843" s="52">
        <v>248</v>
      </c>
      <c r="F843" s="23">
        <v>242</v>
      </c>
      <c r="G843" s="53">
        <v>0</v>
      </c>
      <c r="H843" s="55">
        <f t="shared" ref="H843" si="1666">(F843-E843)*D843</f>
        <v>-7258.06451612903</v>
      </c>
      <c r="I843" s="53">
        <v>0</v>
      </c>
      <c r="J843" s="56">
        <f t="shared" si="1664"/>
        <v>-7258.06451612903</v>
      </c>
    </row>
    <row r="844" s="4" customFormat="1" spans="1:10">
      <c r="A844" s="54" t="s">
        <v>424</v>
      </c>
      <c r="B844" s="23" t="s">
        <v>287</v>
      </c>
      <c r="C844" s="53" t="s">
        <v>422</v>
      </c>
      <c r="D844" s="25">
        <f t="shared" si="1633"/>
        <v>258.620689655172</v>
      </c>
      <c r="E844" s="52">
        <v>1160</v>
      </c>
      <c r="F844" s="23">
        <v>1188</v>
      </c>
      <c r="G844" s="53">
        <v>1215</v>
      </c>
      <c r="H844" s="55">
        <f t="shared" ref="H844" si="1667">(F844-E844)*D844</f>
        <v>7241.37931034483</v>
      </c>
      <c r="I844" s="53">
        <f>(G844-F844)*D844</f>
        <v>6982.75862068966</v>
      </c>
      <c r="J844" s="56">
        <f t="shared" si="1664"/>
        <v>14224.1379310345</v>
      </c>
    </row>
    <row r="845" s="4" customFormat="1" spans="1:10">
      <c r="A845" s="54" t="s">
        <v>425</v>
      </c>
      <c r="B845" s="23" t="s">
        <v>408</v>
      </c>
      <c r="C845" s="53" t="s">
        <v>422</v>
      </c>
      <c r="D845" s="25">
        <f t="shared" si="1633"/>
        <v>895.522388059701</v>
      </c>
      <c r="E845" s="52">
        <v>335</v>
      </c>
      <c r="F845" s="23">
        <v>341</v>
      </c>
      <c r="G845" s="53">
        <v>0</v>
      </c>
      <c r="H845" s="55">
        <f t="shared" ref="H845" si="1668">(F845-E845)*D845</f>
        <v>5373.13432835821</v>
      </c>
      <c r="I845" s="53">
        <v>0</v>
      </c>
      <c r="J845" s="56">
        <f t="shared" si="1664"/>
        <v>5373.13432835821</v>
      </c>
    </row>
    <row r="846" s="4" customFormat="1" spans="1:10">
      <c r="A846" s="54" t="s">
        <v>425</v>
      </c>
      <c r="B846" s="23" t="s">
        <v>426</v>
      </c>
      <c r="C846" s="53" t="s">
        <v>422</v>
      </c>
      <c r="D846" s="25">
        <f t="shared" si="1633"/>
        <v>2816.9014084507</v>
      </c>
      <c r="E846" s="52">
        <v>106.5</v>
      </c>
      <c r="F846" s="23">
        <v>108.5</v>
      </c>
      <c r="G846" s="53">
        <v>0</v>
      </c>
      <c r="H846" s="55">
        <f t="shared" ref="H846" si="1669">(F846-E846)*D846</f>
        <v>5633.80281690141</v>
      </c>
      <c r="I846" s="53">
        <v>0</v>
      </c>
      <c r="J846" s="56">
        <f t="shared" si="1664"/>
        <v>5633.80281690141</v>
      </c>
    </row>
    <row r="847" s="4" customFormat="1" spans="1:10">
      <c r="A847" s="54" t="s">
        <v>427</v>
      </c>
      <c r="B847" s="23" t="s">
        <v>324</v>
      </c>
      <c r="C847" s="53" t="s">
        <v>422</v>
      </c>
      <c r="D847" s="25">
        <f t="shared" si="1633"/>
        <v>332.15234720992</v>
      </c>
      <c r="E847" s="52">
        <v>903.2</v>
      </c>
      <c r="F847" s="23">
        <v>920</v>
      </c>
      <c r="G847" s="53">
        <v>0</v>
      </c>
      <c r="H847" s="55">
        <f t="shared" ref="H847" si="1670">(F847-E847)*D847</f>
        <v>5580.15943312665</v>
      </c>
      <c r="I847" s="53">
        <v>0</v>
      </c>
      <c r="J847" s="56">
        <f t="shared" si="1664"/>
        <v>5580.15943312665</v>
      </c>
    </row>
    <row r="848" s="4" customFormat="1" spans="1:10">
      <c r="A848" s="54" t="s">
        <v>428</v>
      </c>
      <c r="B848" s="23" t="s">
        <v>429</v>
      </c>
      <c r="C848" s="53" t="s">
        <v>422</v>
      </c>
      <c r="D848" s="25">
        <f t="shared" si="1633"/>
        <v>354.609929078014</v>
      </c>
      <c r="E848" s="52">
        <v>846</v>
      </c>
      <c r="F848" s="23">
        <v>859</v>
      </c>
      <c r="G848" s="53">
        <v>0</v>
      </c>
      <c r="H848" s="55">
        <f t="shared" ref="H848" si="1671">(F848-E848)*D848</f>
        <v>4609.92907801418</v>
      </c>
      <c r="I848" s="53">
        <v>0</v>
      </c>
      <c r="J848" s="56">
        <f t="shared" si="1664"/>
        <v>4609.92907801418</v>
      </c>
    </row>
    <row r="849" s="4" customFormat="1" spans="1:10">
      <c r="A849" s="54" t="s">
        <v>430</v>
      </c>
      <c r="B849" s="23" t="s">
        <v>275</v>
      </c>
      <c r="C849" s="53" t="s">
        <v>422</v>
      </c>
      <c r="D849" s="25">
        <f t="shared" si="1633"/>
        <v>458.015267175573</v>
      </c>
      <c r="E849" s="52">
        <v>655</v>
      </c>
      <c r="F849" s="23">
        <v>665</v>
      </c>
      <c r="G849" s="53">
        <v>0</v>
      </c>
      <c r="H849" s="55">
        <f t="shared" ref="H849" si="1672">(F849-E849)*D849</f>
        <v>4580.15267175573</v>
      </c>
      <c r="I849" s="53">
        <v>0</v>
      </c>
      <c r="J849" s="56">
        <f t="shared" si="1664"/>
        <v>4580.15267175573</v>
      </c>
    </row>
    <row r="850" s="4" customFormat="1" spans="1:10">
      <c r="A850" s="54" t="s">
        <v>431</v>
      </c>
      <c r="B850" s="23" t="s">
        <v>275</v>
      </c>
      <c r="C850" s="53" t="s">
        <v>422</v>
      </c>
      <c r="D850" s="25">
        <f t="shared" si="1633"/>
        <v>458.015267175573</v>
      </c>
      <c r="E850" s="52">
        <v>655</v>
      </c>
      <c r="F850" s="23">
        <v>665</v>
      </c>
      <c r="G850" s="53">
        <v>0</v>
      </c>
      <c r="H850" s="55">
        <f t="shared" ref="H850" si="1673">(F850-E850)*D850</f>
        <v>4580.15267175573</v>
      </c>
      <c r="I850" s="53">
        <v>0</v>
      </c>
      <c r="J850" s="56">
        <f t="shared" si="1664"/>
        <v>4580.15267175573</v>
      </c>
    </row>
    <row r="851" s="4" customFormat="1" spans="1:10">
      <c r="A851" s="54" t="s">
        <v>432</v>
      </c>
      <c r="B851" s="23" t="s">
        <v>106</v>
      </c>
      <c r="C851" s="39" t="s">
        <v>422</v>
      </c>
      <c r="D851" s="25">
        <f t="shared" si="1633"/>
        <v>867.052023121387</v>
      </c>
      <c r="E851" s="52">
        <v>346</v>
      </c>
      <c r="F851" s="23">
        <v>346</v>
      </c>
      <c r="G851" s="53">
        <v>0</v>
      </c>
      <c r="H851" s="55">
        <f t="shared" ref="H851" si="1674">(F851-E851)*D851</f>
        <v>0</v>
      </c>
      <c r="I851" s="53">
        <v>0</v>
      </c>
      <c r="J851" s="56">
        <f t="shared" si="1664"/>
        <v>0</v>
      </c>
    </row>
    <row r="852" s="4" customFormat="1" spans="1:10">
      <c r="A852" s="54" t="s">
        <v>432</v>
      </c>
      <c r="B852" s="23" t="s">
        <v>433</v>
      </c>
      <c r="C852" s="39" t="s">
        <v>422</v>
      </c>
      <c r="D852" s="25">
        <f t="shared" si="1633"/>
        <v>684.931506849315</v>
      </c>
      <c r="E852" s="52">
        <v>438</v>
      </c>
      <c r="F852" s="23">
        <v>438</v>
      </c>
      <c r="G852" s="53">
        <v>0</v>
      </c>
      <c r="H852" s="55">
        <f t="shared" ref="H852" si="1675">(F852-E852)*D852</f>
        <v>0</v>
      </c>
      <c r="I852" s="53">
        <v>0</v>
      </c>
      <c r="J852" s="56">
        <f t="shared" si="1664"/>
        <v>0</v>
      </c>
    </row>
    <row r="853" s="4" customFormat="1" spans="1:10">
      <c r="A853" s="54" t="s">
        <v>434</v>
      </c>
      <c r="B853" s="23" t="s">
        <v>414</v>
      </c>
      <c r="C853" s="39" t="s">
        <v>422</v>
      </c>
      <c r="D853" s="25">
        <f t="shared" si="1633"/>
        <v>742.574257425743</v>
      </c>
      <c r="E853" s="52">
        <v>404</v>
      </c>
      <c r="F853" s="23">
        <v>411</v>
      </c>
      <c r="G853" s="53">
        <v>418</v>
      </c>
      <c r="H853" s="55">
        <f t="shared" ref="H853" si="1676">(F853-E853)*D853</f>
        <v>5198.0198019802</v>
      </c>
      <c r="I853" s="53">
        <f>(G853-F853)*D853</f>
        <v>5198.0198019802</v>
      </c>
      <c r="J853" s="56">
        <f t="shared" si="1664"/>
        <v>10396.0396039604</v>
      </c>
    </row>
    <row r="854" s="4" customFormat="1" spans="1:10">
      <c r="A854" s="54" t="s">
        <v>435</v>
      </c>
      <c r="B854" s="23" t="s">
        <v>275</v>
      </c>
      <c r="C854" s="39" t="s">
        <v>422</v>
      </c>
      <c r="D854" s="25">
        <f t="shared" si="1633"/>
        <v>478.850758180367</v>
      </c>
      <c r="E854" s="52">
        <v>626.5</v>
      </c>
      <c r="F854" s="23">
        <v>628</v>
      </c>
      <c r="G854" s="53">
        <v>0</v>
      </c>
      <c r="H854" s="55">
        <f t="shared" ref="H854" si="1677">(F854-E854)*D854</f>
        <v>718.276137270551</v>
      </c>
      <c r="I854" s="53">
        <v>0</v>
      </c>
      <c r="J854" s="56">
        <f t="shared" si="1664"/>
        <v>718.276137270551</v>
      </c>
    </row>
    <row r="855" s="4" customFormat="1" spans="1:10">
      <c r="A855" s="54" t="s">
        <v>436</v>
      </c>
      <c r="B855" s="23" t="s">
        <v>155</v>
      </c>
      <c r="C855" s="39" t="s">
        <v>422</v>
      </c>
      <c r="D855" s="25">
        <f t="shared" si="1633"/>
        <v>2673.79679144385</v>
      </c>
      <c r="E855" s="52">
        <v>112.2</v>
      </c>
      <c r="F855" s="23">
        <v>116</v>
      </c>
      <c r="G855" s="53">
        <v>0</v>
      </c>
      <c r="H855" s="55">
        <f t="shared" ref="H855" si="1678">(F855-E855)*D855</f>
        <v>10160.4278074866</v>
      </c>
      <c r="I855" s="53">
        <v>0</v>
      </c>
      <c r="J855" s="56">
        <f t="shared" si="1664"/>
        <v>10160.4278074866</v>
      </c>
    </row>
    <row r="856" s="4" customFormat="1" spans="1:10">
      <c r="A856" s="54" t="s">
        <v>437</v>
      </c>
      <c r="B856" s="23" t="s">
        <v>385</v>
      </c>
      <c r="C856" s="39" t="s">
        <v>422</v>
      </c>
      <c r="D856" s="25">
        <f t="shared" si="1633"/>
        <v>568.181818181818</v>
      </c>
      <c r="E856" s="52">
        <v>528</v>
      </c>
      <c r="F856" s="23">
        <v>538</v>
      </c>
      <c r="G856" s="53">
        <v>0</v>
      </c>
      <c r="H856" s="55">
        <f t="shared" ref="H856" si="1679">(F856-E856)*D856</f>
        <v>5681.81818181818</v>
      </c>
      <c r="I856" s="53">
        <v>0</v>
      </c>
      <c r="J856" s="56">
        <f t="shared" si="1664"/>
        <v>5681.81818181818</v>
      </c>
    </row>
    <row r="857" s="4" customFormat="1" spans="1:10">
      <c r="A857" s="54" t="s">
        <v>438</v>
      </c>
      <c r="B857" s="23" t="s">
        <v>385</v>
      </c>
      <c r="C857" s="39" t="s">
        <v>422</v>
      </c>
      <c r="D857" s="25">
        <f t="shared" si="1633"/>
        <v>568.181818181818</v>
      </c>
      <c r="E857" s="52">
        <v>528</v>
      </c>
      <c r="F857" s="23">
        <v>535.5</v>
      </c>
      <c r="G857" s="53">
        <v>0</v>
      </c>
      <c r="H857" s="55">
        <f t="shared" ref="H857" si="1680">(F857-E857)*D857</f>
        <v>4261.36363636364</v>
      </c>
      <c r="I857" s="53">
        <v>0</v>
      </c>
      <c r="J857" s="56">
        <f t="shared" si="1664"/>
        <v>4261.36363636364</v>
      </c>
    </row>
    <row r="858" s="4" customFormat="1" spans="1:10">
      <c r="A858" s="54" t="s">
        <v>439</v>
      </c>
      <c r="B858" s="23" t="s">
        <v>440</v>
      </c>
      <c r="C858" s="39" t="s">
        <v>422</v>
      </c>
      <c r="D858" s="25">
        <f t="shared" si="1633"/>
        <v>2173.91304347826</v>
      </c>
      <c r="E858" s="52">
        <v>138</v>
      </c>
      <c r="F858" s="23">
        <v>141</v>
      </c>
      <c r="G858" s="53">
        <v>0</v>
      </c>
      <c r="H858" s="55">
        <f t="shared" ref="H858" si="1681">(F858-E858)*D858</f>
        <v>6521.73913043478</v>
      </c>
      <c r="I858" s="53">
        <v>0</v>
      </c>
      <c r="J858" s="56">
        <f t="shared" si="1664"/>
        <v>6521.73913043478</v>
      </c>
    </row>
    <row r="859" s="4" customFormat="1" spans="1:10">
      <c r="A859" s="54" t="s">
        <v>441</v>
      </c>
      <c r="B859" s="23" t="s">
        <v>239</v>
      </c>
      <c r="C859" s="39" t="s">
        <v>422</v>
      </c>
      <c r="D859" s="25">
        <f t="shared" si="1633"/>
        <v>909.090909090909</v>
      </c>
      <c r="E859" s="52">
        <v>330</v>
      </c>
      <c r="F859" s="23">
        <v>332</v>
      </c>
      <c r="G859" s="53">
        <v>0</v>
      </c>
      <c r="H859" s="55">
        <f t="shared" ref="H859" si="1682">(F859-E859)*D859</f>
        <v>1818.18181818182</v>
      </c>
      <c r="I859" s="53">
        <v>0</v>
      </c>
      <c r="J859" s="56">
        <f t="shared" si="1664"/>
        <v>1818.18181818182</v>
      </c>
    </row>
    <row r="860" s="4" customFormat="1" spans="1:10">
      <c r="A860" s="54" t="s">
        <v>442</v>
      </c>
      <c r="B860" s="23" t="s">
        <v>54</v>
      </c>
      <c r="C860" s="39" t="s">
        <v>422</v>
      </c>
      <c r="D860" s="25">
        <f t="shared" si="1633"/>
        <v>545.454545454545</v>
      </c>
      <c r="E860" s="52">
        <v>550</v>
      </c>
      <c r="F860" s="23">
        <v>565</v>
      </c>
      <c r="G860" s="53">
        <v>0</v>
      </c>
      <c r="H860" s="55">
        <f t="shared" ref="H860" si="1683">(F860-E860)*D860</f>
        <v>8181.81818181818</v>
      </c>
      <c r="I860" s="53">
        <v>0</v>
      </c>
      <c r="J860" s="56">
        <f t="shared" si="1664"/>
        <v>8181.81818181818</v>
      </c>
    </row>
    <row r="861" s="4" customFormat="1" spans="1:10">
      <c r="A861" s="54" t="s">
        <v>442</v>
      </c>
      <c r="B861" s="23" t="s">
        <v>443</v>
      </c>
      <c r="C861" s="39" t="s">
        <v>422</v>
      </c>
      <c r="D861" s="25">
        <f t="shared" si="1633"/>
        <v>249.584026622296</v>
      </c>
      <c r="E861" s="52">
        <v>1202</v>
      </c>
      <c r="F861" s="23">
        <v>1180.2</v>
      </c>
      <c r="G861" s="53">
        <v>0</v>
      </c>
      <c r="H861" s="55">
        <f t="shared" ref="H861:H863" si="1684">(F861-E861)*D861</f>
        <v>-5440.93178036605</v>
      </c>
      <c r="I861" s="53">
        <v>0</v>
      </c>
      <c r="J861" s="56">
        <f t="shared" si="1664"/>
        <v>-5440.93178036605</v>
      </c>
    </row>
    <row r="862" s="4" customFormat="1" spans="1:10">
      <c r="A862" s="54" t="s">
        <v>444</v>
      </c>
      <c r="B862" s="23" t="s">
        <v>445</v>
      </c>
      <c r="C862" s="39" t="s">
        <v>422</v>
      </c>
      <c r="D862" s="25">
        <f t="shared" si="1633"/>
        <v>69.9953336444237</v>
      </c>
      <c r="E862" s="52">
        <v>4286</v>
      </c>
      <c r="F862" s="23">
        <v>4350</v>
      </c>
      <c r="G862" s="53">
        <v>0</v>
      </c>
      <c r="H862" s="55">
        <f t="shared" ref="H862" si="1685">(F862-E862)*D862</f>
        <v>4479.70135324312</v>
      </c>
      <c r="I862" s="53">
        <v>0</v>
      </c>
      <c r="J862" s="56">
        <f t="shared" si="1664"/>
        <v>4479.70135324312</v>
      </c>
    </row>
    <row r="863" s="4" customFormat="1" spans="1:10">
      <c r="A863" s="54" t="s">
        <v>444</v>
      </c>
      <c r="B863" s="23" t="s">
        <v>182</v>
      </c>
      <c r="C863" s="39" t="s">
        <v>422</v>
      </c>
      <c r="D863" s="25">
        <f t="shared" si="1633"/>
        <v>118.906064209275</v>
      </c>
      <c r="E863" s="52">
        <v>2523</v>
      </c>
      <c r="F863" s="23">
        <v>2565</v>
      </c>
      <c r="G863" s="53">
        <v>0</v>
      </c>
      <c r="H863" s="55">
        <f t="shared" si="1684"/>
        <v>4994.05469678954</v>
      </c>
      <c r="I863" s="53">
        <v>0</v>
      </c>
      <c r="J863" s="56">
        <f t="shared" si="1664"/>
        <v>4994.05469678954</v>
      </c>
    </row>
    <row r="864" s="4" customFormat="1" spans="1:10">
      <c r="A864" s="54" t="s">
        <v>446</v>
      </c>
      <c r="B864" s="23" t="s">
        <v>445</v>
      </c>
      <c r="C864" s="39" t="s">
        <v>422</v>
      </c>
      <c r="D864" s="25">
        <f t="shared" si="1633"/>
        <v>73.5294117647059</v>
      </c>
      <c r="E864" s="52">
        <v>4080</v>
      </c>
      <c r="F864" s="23">
        <v>4060</v>
      </c>
      <c r="G864" s="53">
        <v>0</v>
      </c>
      <c r="H864" s="55">
        <f t="shared" ref="H864" si="1686">(F864-E864)*D864</f>
        <v>-1470.58823529412</v>
      </c>
      <c r="I864" s="53">
        <v>0</v>
      </c>
      <c r="J864" s="56">
        <f t="shared" si="1664"/>
        <v>-1470.58823529412</v>
      </c>
    </row>
    <row r="865" s="4" customFormat="1" spans="1:10">
      <c r="A865" s="54" t="s">
        <v>446</v>
      </c>
      <c r="B865" s="23" t="s">
        <v>447</v>
      </c>
      <c r="C865" s="39" t="s">
        <v>422</v>
      </c>
      <c r="D865" s="25">
        <f t="shared" si="1633"/>
        <v>156.00624024961</v>
      </c>
      <c r="E865" s="52">
        <v>1923</v>
      </c>
      <c r="F865" s="23">
        <v>1938</v>
      </c>
      <c r="G865" s="53">
        <v>0</v>
      </c>
      <c r="H865" s="55">
        <f t="shared" ref="H865" si="1687">(F865-E865)*D865</f>
        <v>2340.09360374415</v>
      </c>
      <c r="I865" s="53">
        <v>0</v>
      </c>
      <c r="J865" s="56">
        <f t="shared" si="1664"/>
        <v>2340.09360374415</v>
      </c>
    </row>
    <row r="866" s="4" customFormat="1" spans="1:10">
      <c r="A866" s="54" t="s">
        <v>448</v>
      </c>
      <c r="B866" s="23" t="s">
        <v>385</v>
      </c>
      <c r="C866" s="39" t="s">
        <v>422</v>
      </c>
      <c r="D866" s="25">
        <f t="shared" si="1633"/>
        <v>692.84064665127</v>
      </c>
      <c r="E866" s="52">
        <v>433</v>
      </c>
      <c r="F866" s="23">
        <v>443</v>
      </c>
      <c r="G866" s="53">
        <v>0</v>
      </c>
      <c r="H866" s="55">
        <f t="shared" ref="H866" si="1688">(F866-E866)*D866</f>
        <v>6928.4064665127</v>
      </c>
      <c r="I866" s="53">
        <v>0</v>
      </c>
      <c r="J866" s="56">
        <f t="shared" si="1664"/>
        <v>6928.4064665127</v>
      </c>
    </row>
    <row r="867" s="4" customFormat="1" spans="1:10">
      <c r="A867" s="54" t="s">
        <v>449</v>
      </c>
      <c r="B867" s="23" t="s">
        <v>450</v>
      </c>
      <c r="C867" s="39" t="s">
        <v>422</v>
      </c>
      <c r="D867" s="25">
        <f t="shared" si="1633"/>
        <v>869.565217391304</v>
      </c>
      <c r="E867" s="52">
        <v>345</v>
      </c>
      <c r="F867" s="23">
        <v>355</v>
      </c>
      <c r="G867" s="53">
        <v>0</v>
      </c>
      <c r="H867" s="55">
        <f t="shared" ref="H867" si="1689">(F867-E867)*D867</f>
        <v>8695.65217391304</v>
      </c>
      <c r="I867" s="53">
        <v>0</v>
      </c>
      <c r="J867" s="56">
        <f t="shared" si="1664"/>
        <v>8695.65217391304</v>
      </c>
    </row>
    <row r="868" s="4" customFormat="1" spans="1:10">
      <c r="A868" s="54" t="s">
        <v>451</v>
      </c>
      <c r="B868" s="23" t="s">
        <v>452</v>
      </c>
      <c r="C868" s="53" t="s">
        <v>422</v>
      </c>
      <c r="D868" s="25">
        <f t="shared" si="1633"/>
        <v>710.900473933649</v>
      </c>
      <c r="E868" s="52">
        <v>422</v>
      </c>
      <c r="F868" s="23">
        <v>418</v>
      </c>
      <c r="G868" s="53">
        <v>0</v>
      </c>
      <c r="H868" s="55">
        <f t="shared" ref="H868" si="1690">(F868-E868)*D868</f>
        <v>-2843.6018957346</v>
      </c>
      <c r="I868" s="53">
        <v>0</v>
      </c>
      <c r="J868" s="56">
        <f t="shared" si="1664"/>
        <v>-2843.6018957346</v>
      </c>
    </row>
    <row r="869" s="4" customFormat="1" spans="1:10">
      <c r="A869" s="54" t="s">
        <v>451</v>
      </c>
      <c r="B869" s="23" t="s">
        <v>376</v>
      </c>
      <c r="C869" s="53" t="s">
        <v>422</v>
      </c>
      <c r="D869" s="25">
        <f t="shared" si="1633"/>
        <v>1775.67327611719</v>
      </c>
      <c r="E869" s="52">
        <v>168.95</v>
      </c>
      <c r="F869" s="23">
        <v>173.65</v>
      </c>
      <c r="G869" s="53">
        <v>0</v>
      </c>
      <c r="H869" s="55">
        <f t="shared" ref="H869" si="1691">(F869-E869)*D869</f>
        <v>8345.66439775084</v>
      </c>
      <c r="I869" s="53">
        <v>0</v>
      </c>
      <c r="J869" s="56">
        <f t="shared" si="1664"/>
        <v>8345.66439775084</v>
      </c>
    </row>
    <row r="870" s="4" customFormat="1" spans="1:10">
      <c r="A870" s="54" t="s">
        <v>451</v>
      </c>
      <c r="B870" s="23" t="s">
        <v>453</v>
      </c>
      <c r="C870" s="53" t="s">
        <v>422</v>
      </c>
      <c r="D870" s="25">
        <f t="shared" si="1633"/>
        <v>762.388818297332</v>
      </c>
      <c r="E870" s="52">
        <v>393.5</v>
      </c>
      <c r="F870" s="23">
        <v>389</v>
      </c>
      <c r="G870" s="53">
        <v>0</v>
      </c>
      <c r="H870" s="55">
        <f t="shared" ref="H870" si="1692">(F870-E870)*D870</f>
        <v>-3430.74968233799</v>
      </c>
      <c r="I870" s="53">
        <v>0</v>
      </c>
      <c r="J870" s="56">
        <f t="shared" si="1664"/>
        <v>-3430.74968233799</v>
      </c>
    </row>
    <row r="871" s="4" customFormat="1" spans="1:10">
      <c r="A871" s="54" t="s">
        <v>454</v>
      </c>
      <c r="B871" s="23" t="s">
        <v>450</v>
      </c>
      <c r="C871" s="39" t="s">
        <v>422</v>
      </c>
      <c r="D871" s="25">
        <f t="shared" si="1633"/>
        <v>937.5</v>
      </c>
      <c r="E871" s="52">
        <v>320</v>
      </c>
      <c r="F871" s="23">
        <v>328</v>
      </c>
      <c r="G871" s="53">
        <v>338</v>
      </c>
      <c r="H871" s="55">
        <f t="shared" ref="H871" si="1693">(F871-E871)*D871</f>
        <v>7500</v>
      </c>
      <c r="I871" s="53">
        <f>(G871-F871)*D871</f>
        <v>9375</v>
      </c>
      <c r="J871" s="56">
        <f t="shared" si="1664"/>
        <v>16875</v>
      </c>
    </row>
    <row r="872" s="4" customFormat="1" spans="1:10">
      <c r="A872" s="54" t="s">
        <v>455</v>
      </c>
      <c r="B872" s="23" t="s">
        <v>275</v>
      </c>
      <c r="C872" s="39" t="s">
        <v>422</v>
      </c>
      <c r="D872" s="25">
        <f t="shared" si="1633"/>
        <v>506.756756756757</v>
      </c>
      <c r="E872" s="52">
        <v>592</v>
      </c>
      <c r="F872" s="23">
        <v>605</v>
      </c>
      <c r="G872" s="53">
        <v>620</v>
      </c>
      <c r="H872" s="55">
        <f t="shared" ref="H872" si="1694">(F872-E872)*D872</f>
        <v>6587.83783783784</v>
      </c>
      <c r="I872" s="53">
        <f>(G872-F872)*D872</f>
        <v>7601.35135135135</v>
      </c>
      <c r="J872" s="56">
        <f t="shared" si="1664"/>
        <v>14189.1891891892</v>
      </c>
    </row>
    <row r="873" s="4" customFormat="1" spans="1:10">
      <c r="A873" s="54" t="s">
        <v>456</v>
      </c>
      <c r="B873" s="23" t="s">
        <v>457</v>
      </c>
      <c r="C873" s="39" t="s">
        <v>422</v>
      </c>
      <c r="D873" s="25">
        <f t="shared" si="1633"/>
        <v>344.629523262493</v>
      </c>
      <c r="E873" s="52">
        <v>870.5</v>
      </c>
      <c r="F873" s="23">
        <v>885</v>
      </c>
      <c r="G873" s="53">
        <v>0</v>
      </c>
      <c r="H873" s="55">
        <f t="shared" ref="H873" si="1695">(F873-E873)*D873</f>
        <v>4997.12808730615</v>
      </c>
      <c r="I873" s="53">
        <v>0</v>
      </c>
      <c r="J873" s="56">
        <f t="shared" ref="J873:J932" si="1696">SUM(H873:I873)</f>
        <v>4997.12808730615</v>
      </c>
    </row>
    <row r="874" s="4" customFormat="1" spans="1:10">
      <c r="A874" s="54" t="s">
        <v>458</v>
      </c>
      <c r="B874" s="23" t="s">
        <v>459</v>
      </c>
      <c r="C874" s="39" t="s">
        <v>422</v>
      </c>
      <c r="D874" s="25">
        <f t="shared" si="1633"/>
        <v>248.344370860927</v>
      </c>
      <c r="E874" s="52">
        <v>1208</v>
      </c>
      <c r="F874" s="23">
        <v>1180.2</v>
      </c>
      <c r="G874" s="53">
        <v>0</v>
      </c>
      <c r="H874" s="55">
        <f t="shared" ref="H874" si="1697">(F874-E874)*D874</f>
        <v>-6903.97350993376</v>
      </c>
      <c r="I874" s="53">
        <v>0</v>
      </c>
      <c r="J874" s="56">
        <f t="shared" si="1696"/>
        <v>-6903.97350993376</v>
      </c>
    </row>
    <row r="875" s="4" customFormat="1" spans="1:10">
      <c r="A875" s="54" t="s">
        <v>460</v>
      </c>
      <c r="B875" s="23" t="s">
        <v>461</v>
      </c>
      <c r="C875" s="39" t="s">
        <v>422</v>
      </c>
      <c r="D875" s="25">
        <f t="shared" si="1633"/>
        <v>373.59900373599</v>
      </c>
      <c r="E875" s="52">
        <v>803</v>
      </c>
      <c r="F875" s="23">
        <v>820</v>
      </c>
      <c r="G875" s="53">
        <v>0</v>
      </c>
      <c r="H875" s="55">
        <f t="shared" ref="H875" si="1698">(F875-E875)*D875</f>
        <v>6351.18306351183</v>
      </c>
      <c r="I875" s="53">
        <v>0</v>
      </c>
      <c r="J875" s="56">
        <f t="shared" si="1696"/>
        <v>6351.18306351183</v>
      </c>
    </row>
    <row r="876" s="4" customFormat="1" spans="1:10">
      <c r="A876" s="54" t="s">
        <v>462</v>
      </c>
      <c r="B876" s="23" t="s">
        <v>443</v>
      </c>
      <c r="C876" s="39" t="s">
        <v>422</v>
      </c>
      <c r="D876" s="25">
        <f t="shared" si="1633"/>
        <v>270.758122743682</v>
      </c>
      <c r="E876" s="52">
        <v>1108</v>
      </c>
      <c r="F876" s="23">
        <v>1120</v>
      </c>
      <c r="G876" s="53">
        <v>1135</v>
      </c>
      <c r="H876" s="55">
        <f t="shared" ref="H876" si="1699">(F876-E876)*D876</f>
        <v>3249.09747292419</v>
      </c>
      <c r="I876" s="53">
        <f>(G876-F876)*D876</f>
        <v>4061.37184115523</v>
      </c>
      <c r="J876" s="56">
        <f t="shared" si="1696"/>
        <v>7310.46931407942</v>
      </c>
    </row>
    <row r="877" s="4" customFormat="1" spans="1:10">
      <c r="A877" s="54" t="s">
        <v>462</v>
      </c>
      <c r="B877" s="23" t="s">
        <v>123</v>
      </c>
      <c r="C877" s="39" t="s">
        <v>422</v>
      </c>
      <c r="D877" s="25">
        <f t="shared" si="1633"/>
        <v>283.956460009465</v>
      </c>
      <c r="E877" s="52">
        <v>1056.5</v>
      </c>
      <c r="F877" s="23">
        <v>1085</v>
      </c>
      <c r="G877" s="53">
        <v>901</v>
      </c>
      <c r="H877" s="55">
        <f t="shared" ref="H877" si="1700">(F877-E877)*D877</f>
        <v>8092.75911026976</v>
      </c>
      <c r="I877" s="53">
        <v>0</v>
      </c>
      <c r="J877" s="56">
        <f t="shared" si="1696"/>
        <v>8092.75911026976</v>
      </c>
    </row>
    <row r="878" s="4" customFormat="1" spans="1:10">
      <c r="A878" s="54" t="s">
        <v>463</v>
      </c>
      <c r="B878" s="23" t="s">
        <v>416</v>
      </c>
      <c r="C878" s="39" t="s">
        <v>422</v>
      </c>
      <c r="D878" s="25">
        <f t="shared" si="1633"/>
        <v>821.917808219178</v>
      </c>
      <c r="E878" s="52">
        <v>365</v>
      </c>
      <c r="F878" s="23">
        <v>375</v>
      </c>
      <c r="G878" s="53">
        <v>0</v>
      </c>
      <c r="H878" s="55">
        <f t="shared" ref="H878" si="1701">(F878-E878)*D878</f>
        <v>8219.17808219178</v>
      </c>
      <c r="I878" s="53">
        <v>0</v>
      </c>
      <c r="J878" s="56">
        <f t="shared" si="1696"/>
        <v>8219.17808219178</v>
      </c>
    </row>
    <row r="879" s="4" customFormat="1" spans="1:10">
      <c r="A879" s="54" t="s">
        <v>464</v>
      </c>
      <c r="B879" s="23" t="s">
        <v>123</v>
      </c>
      <c r="C879" s="39" t="s">
        <v>422</v>
      </c>
      <c r="D879" s="25">
        <f t="shared" si="1633"/>
        <v>315.590153587208</v>
      </c>
      <c r="E879" s="52">
        <v>950.6</v>
      </c>
      <c r="F879" s="23">
        <v>980</v>
      </c>
      <c r="G879" s="53">
        <v>0</v>
      </c>
      <c r="H879" s="55">
        <f t="shared" ref="H879" si="1702">(F879-E879)*D879</f>
        <v>9278.35051546391</v>
      </c>
      <c r="I879" s="53">
        <v>0</v>
      </c>
      <c r="J879" s="56">
        <f t="shared" si="1696"/>
        <v>9278.35051546391</v>
      </c>
    </row>
    <row r="880" s="4" customFormat="1" spans="1:10">
      <c r="A880" s="54" t="s">
        <v>465</v>
      </c>
      <c r="B880" s="23" t="s">
        <v>123</v>
      </c>
      <c r="C880" s="39" t="s">
        <v>422</v>
      </c>
      <c r="D880" s="25">
        <f t="shared" si="1633"/>
        <v>347.805924294244</v>
      </c>
      <c r="E880" s="52">
        <v>862.55</v>
      </c>
      <c r="F880" s="23">
        <v>880</v>
      </c>
      <c r="G880" s="53">
        <v>901</v>
      </c>
      <c r="H880" s="55">
        <f t="shared" ref="H880" si="1703">(F880-E880)*D880</f>
        <v>6069.21337893457</v>
      </c>
      <c r="I880" s="53">
        <f>(G880-F880)*D880</f>
        <v>7303.92441017912</v>
      </c>
      <c r="J880" s="56">
        <f t="shared" si="1696"/>
        <v>13373.1377891137</v>
      </c>
    </row>
    <row r="881" s="4" customFormat="1" spans="1:10">
      <c r="A881" s="54" t="s">
        <v>466</v>
      </c>
      <c r="B881" s="23" t="s">
        <v>275</v>
      </c>
      <c r="C881" s="39" t="s">
        <v>422</v>
      </c>
      <c r="D881" s="25">
        <f t="shared" si="1633"/>
        <v>474.683544303797</v>
      </c>
      <c r="E881" s="52">
        <v>632</v>
      </c>
      <c r="F881" s="23">
        <v>615.5</v>
      </c>
      <c r="G881" s="53">
        <v>0</v>
      </c>
      <c r="H881" s="55">
        <f t="shared" ref="H881" si="1704">(F881-E881)*D881</f>
        <v>-7832.27848101266</v>
      </c>
      <c r="I881" s="53">
        <v>0</v>
      </c>
      <c r="J881" s="56">
        <f t="shared" si="1696"/>
        <v>-7832.27848101266</v>
      </c>
    </row>
    <row r="882" s="4" customFormat="1" spans="1:10">
      <c r="A882" s="54" t="s">
        <v>467</v>
      </c>
      <c r="B882" s="23" t="s">
        <v>275</v>
      </c>
      <c r="C882" s="39" t="s">
        <v>422</v>
      </c>
      <c r="D882" s="25">
        <f t="shared" si="1633"/>
        <v>545.454545454545</v>
      </c>
      <c r="E882" s="52">
        <v>550</v>
      </c>
      <c r="F882" s="23">
        <v>565</v>
      </c>
      <c r="G882" s="53">
        <v>580</v>
      </c>
      <c r="H882" s="55">
        <f t="shared" ref="H882" si="1705">(F882-E882)*D882</f>
        <v>8181.81818181818</v>
      </c>
      <c r="I882" s="53">
        <f>(G882-F882)*D882</f>
        <v>8181.81818181818</v>
      </c>
      <c r="J882" s="56">
        <f t="shared" si="1696"/>
        <v>16363.6363636364</v>
      </c>
    </row>
    <row r="883" s="4" customFormat="1" spans="1:10">
      <c r="A883" s="54" t="s">
        <v>467</v>
      </c>
      <c r="B883" s="23" t="s">
        <v>291</v>
      </c>
      <c r="C883" s="39" t="s">
        <v>422</v>
      </c>
      <c r="D883" s="25">
        <f t="shared" si="1633"/>
        <v>426.74253200569</v>
      </c>
      <c r="E883" s="52">
        <v>703</v>
      </c>
      <c r="F883" s="23">
        <v>688.2</v>
      </c>
      <c r="G883" s="53">
        <v>0</v>
      </c>
      <c r="H883" s="55">
        <f t="shared" ref="H883" si="1706">(F883-E883)*D883</f>
        <v>-6315.78947368419</v>
      </c>
      <c r="I883" s="53">
        <v>0</v>
      </c>
      <c r="J883" s="56">
        <f t="shared" si="1696"/>
        <v>-6315.78947368419</v>
      </c>
    </row>
    <row r="884" s="4" customFormat="1" spans="1:10">
      <c r="A884" s="54" t="s">
        <v>467</v>
      </c>
      <c r="B884" s="23" t="s">
        <v>275</v>
      </c>
      <c r="C884" s="39" t="s">
        <v>422</v>
      </c>
      <c r="D884" s="25">
        <f t="shared" si="1633"/>
        <v>594.059405940594</v>
      </c>
      <c r="E884" s="52">
        <v>505</v>
      </c>
      <c r="F884" s="23">
        <v>515</v>
      </c>
      <c r="G884" s="53">
        <v>530</v>
      </c>
      <c r="H884" s="55">
        <f t="shared" ref="H884" si="1707">(F884-E884)*D884</f>
        <v>5940.59405940594</v>
      </c>
      <c r="I884" s="53">
        <f>(G884-F884)*D884</f>
        <v>8910.89108910891</v>
      </c>
      <c r="J884" s="56">
        <f t="shared" si="1696"/>
        <v>14851.4851485149</v>
      </c>
    </row>
    <row r="885" s="4" customFormat="1" spans="1:10">
      <c r="A885" s="54" t="s">
        <v>468</v>
      </c>
      <c r="B885" s="23" t="s">
        <v>69</v>
      </c>
      <c r="C885" s="39" t="s">
        <v>422</v>
      </c>
      <c r="D885" s="25">
        <f t="shared" si="1633"/>
        <v>129.14334911752</v>
      </c>
      <c r="E885" s="52">
        <v>2323</v>
      </c>
      <c r="F885" s="23">
        <v>2365</v>
      </c>
      <c r="G885" s="53">
        <v>2399</v>
      </c>
      <c r="H885" s="55">
        <f t="shared" ref="H885" si="1708">(F885-E885)*D885</f>
        <v>5424.02066293586</v>
      </c>
      <c r="I885" s="53">
        <f>(G885-F885)*D885</f>
        <v>4390.87386999569</v>
      </c>
      <c r="J885" s="56">
        <f t="shared" si="1696"/>
        <v>9814.89453293155</v>
      </c>
    </row>
    <row r="886" s="4" customFormat="1" spans="1:10">
      <c r="A886" s="54" t="s">
        <v>469</v>
      </c>
      <c r="B886" s="23" t="s">
        <v>287</v>
      </c>
      <c r="C886" s="39" t="s">
        <v>422</v>
      </c>
      <c r="D886" s="25">
        <f t="shared" si="1633"/>
        <v>431.034482758621</v>
      </c>
      <c r="E886" s="52">
        <v>696</v>
      </c>
      <c r="F886" s="23">
        <v>721</v>
      </c>
      <c r="G886" s="53">
        <v>738</v>
      </c>
      <c r="H886" s="55">
        <f t="shared" ref="H886" si="1709">(F886-E886)*D886</f>
        <v>10775.8620689655</v>
      </c>
      <c r="I886" s="53">
        <f>(G886-F886)*D886</f>
        <v>7327.58620689655</v>
      </c>
      <c r="J886" s="56">
        <f t="shared" si="1696"/>
        <v>18103.4482758621</v>
      </c>
    </row>
    <row r="887" s="4" customFormat="1" spans="1:10">
      <c r="A887" s="54" t="s">
        <v>470</v>
      </c>
      <c r="B887" s="23" t="s">
        <v>275</v>
      </c>
      <c r="C887" s="39" t="s">
        <v>422</v>
      </c>
      <c r="D887" s="25">
        <f t="shared" si="1633"/>
        <v>678.272665611576</v>
      </c>
      <c r="E887" s="52">
        <v>442.3</v>
      </c>
      <c r="F887" s="23">
        <v>456</v>
      </c>
      <c r="G887" s="53">
        <v>0</v>
      </c>
      <c r="H887" s="55">
        <f t="shared" ref="H887" si="1710">(F887-E887)*D887</f>
        <v>9292.33551887858</v>
      </c>
      <c r="I887" s="53">
        <v>0</v>
      </c>
      <c r="J887" s="56">
        <f t="shared" si="1696"/>
        <v>9292.33551887858</v>
      </c>
    </row>
    <row r="888" s="4" customFormat="1" spans="1:10">
      <c r="A888" s="54" t="s">
        <v>471</v>
      </c>
      <c r="B888" s="23" t="s">
        <v>472</v>
      </c>
      <c r="C888" s="39" t="s">
        <v>422</v>
      </c>
      <c r="D888" s="25">
        <f t="shared" si="1633"/>
        <v>3075.34597642235</v>
      </c>
      <c r="E888" s="52">
        <v>97.55</v>
      </c>
      <c r="F888" s="23">
        <v>95.85</v>
      </c>
      <c r="G888" s="53">
        <v>0</v>
      </c>
      <c r="H888" s="55">
        <f t="shared" ref="H888" si="1711">(F888-E888)*D888</f>
        <v>-5228.088159918</v>
      </c>
      <c r="I888" s="53">
        <v>0</v>
      </c>
      <c r="J888" s="56">
        <f t="shared" si="1696"/>
        <v>-5228.088159918</v>
      </c>
    </row>
    <row r="889" s="4" customFormat="1" spans="1:10">
      <c r="A889" s="54" t="s">
        <v>473</v>
      </c>
      <c r="B889" s="23" t="s">
        <v>474</v>
      </c>
      <c r="C889" s="39" t="s">
        <v>422</v>
      </c>
      <c r="D889" s="25">
        <f t="shared" si="1633"/>
        <v>272.727272727273</v>
      </c>
      <c r="E889" s="52">
        <v>1100</v>
      </c>
      <c r="F889" s="23">
        <v>1082.3</v>
      </c>
      <c r="G889" s="53">
        <v>0</v>
      </c>
      <c r="H889" s="55">
        <f t="shared" ref="H889" si="1712">(F889-E889)*D889</f>
        <v>-4827.27272727274</v>
      </c>
      <c r="I889" s="53">
        <v>0</v>
      </c>
      <c r="J889" s="56">
        <f t="shared" si="1696"/>
        <v>-4827.27272727274</v>
      </c>
    </row>
    <row r="890" s="4" customFormat="1" spans="1:10">
      <c r="A890" s="54" t="s">
        <v>475</v>
      </c>
      <c r="B890" s="23" t="s">
        <v>191</v>
      </c>
      <c r="C890" s="39" t="s">
        <v>422</v>
      </c>
      <c r="D890" s="25">
        <f t="shared" si="1633"/>
        <v>240</v>
      </c>
      <c r="E890" s="52">
        <v>1250</v>
      </c>
      <c r="F890" s="23">
        <v>1223.2</v>
      </c>
      <c r="G890" s="53">
        <v>0</v>
      </c>
      <c r="H890" s="55">
        <f t="shared" ref="H890" si="1713">(F890-E890)*D890</f>
        <v>-6431.99999999999</v>
      </c>
      <c r="I890" s="53">
        <v>0</v>
      </c>
      <c r="J890" s="56">
        <f t="shared" si="1696"/>
        <v>-6431.99999999999</v>
      </c>
    </row>
    <row r="891" s="4" customFormat="1" spans="1:10">
      <c r="A891" s="54" t="s">
        <v>476</v>
      </c>
      <c r="B891" s="23" t="s">
        <v>474</v>
      </c>
      <c r="C891" s="39" t="s">
        <v>422</v>
      </c>
      <c r="D891" s="25">
        <f t="shared" ref="D891:D932" si="1714">300000/E891</f>
        <v>319.55688112484</v>
      </c>
      <c r="E891" s="52">
        <v>938.8</v>
      </c>
      <c r="F891" s="23">
        <v>958</v>
      </c>
      <c r="G891" s="53">
        <v>985</v>
      </c>
      <c r="H891" s="55">
        <f t="shared" ref="H891" si="1715">(F891-E891)*D891</f>
        <v>6135.49211759695</v>
      </c>
      <c r="I891" s="53">
        <f>(G891-F891)*D891</f>
        <v>8628.03579037069</v>
      </c>
      <c r="J891" s="56">
        <f t="shared" si="1696"/>
        <v>14763.5279079676</v>
      </c>
    </row>
    <row r="892" s="4" customFormat="1" spans="1:10">
      <c r="A892" s="54" t="s">
        <v>477</v>
      </c>
      <c r="B892" s="23" t="s">
        <v>478</v>
      </c>
      <c r="C892" s="39" t="s">
        <v>422</v>
      </c>
      <c r="D892" s="25">
        <f t="shared" si="1714"/>
        <v>832.870627429206</v>
      </c>
      <c r="E892" s="52">
        <v>360.2</v>
      </c>
      <c r="F892" s="23">
        <v>368</v>
      </c>
      <c r="G892" s="53">
        <v>0</v>
      </c>
      <c r="H892" s="55">
        <f t="shared" ref="H892" si="1716">(F892-E892)*D892</f>
        <v>6496.39089394782</v>
      </c>
      <c r="I892" s="53">
        <v>0</v>
      </c>
      <c r="J892" s="56">
        <f t="shared" si="1696"/>
        <v>6496.39089394782</v>
      </c>
    </row>
    <row r="893" s="4" customFormat="1" spans="1:10">
      <c r="A893" s="54" t="s">
        <v>479</v>
      </c>
      <c r="B893" s="23" t="s">
        <v>480</v>
      </c>
      <c r="C893" s="39" t="s">
        <v>422</v>
      </c>
      <c r="D893" s="25">
        <f t="shared" si="1714"/>
        <v>2488.5939444214</v>
      </c>
      <c r="E893" s="52">
        <v>120.55</v>
      </c>
      <c r="F893" s="23">
        <v>123</v>
      </c>
      <c r="G893" s="53">
        <v>126</v>
      </c>
      <c r="H893" s="55">
        <f t="shared" ref="H893" si="1717">(F893-E893)*D893</f>
        <v>6097.05516383244</v>
      </c>
      <c r="I893" s="53">
        <f>(G893-F893)*D893</f>
        <v>7465.78183326421</v>
      </c>
      <c r="J893" s="56">
        <f t="shared" si="1696"/>
        <v>13562.8369970966</v>
      </c>
    </row>
    <row r="894" s="4" customFormat="1" spans="1:10">
      <c r="A894" s="54" t="s">
        <v>481</v>
      </c>
      <c r="B894" s="23" t="s">
        <v>482</v>
      </c>
      <c r="C894" s="39" t="s">
        <v>422</v>
      </c>
      <c r="D894" s="25">
        <f t="shared" si="1714"/>
        <v>1169.36269732996</v>
      </c>
      <c r="E894" s="52">
        <v>256.55</v>
      </c>
      <c r="F894" s="23">
        <v>262</v>
      </c>
      <c r="G894" s="53">
        <v>0</v>
      </c>
      <c r="H894" s="55">
        <f t="shared" ref="H894" si="1718">(F894-E894)*D894</f>
        <v>6373.02670044824</v>
      </c>
      <c r="I894" s="53">
        <v>0</v>
      </c>
      <c r="J894" s="56">
        <f t="shared" si="1696"/>
        <v>6373.02670044824</v>
      </c>
    </row>
    <row r="895" s="4" customFormat="1" spans="1:10">
      <c r="A895" s="54" t="s">
        <v>483</v>
      </c>
      <c r="B895" s="23" t="s">
        <v>123</v>
      </c>
      <c r="C895" s="39" t="s">
        <v>422</v>
      </c>
      <c r="D895" s="25">
        <f t="shared" si="1714"/>
        <v>370.37037037037</v>
      </c>
      <c r="E895" s="52">
        <v>810</v>
      </c>
      <c r="F895" s="23">
        <v>810</v>
      </c>
      <c r="G895" s="53">
        <v>0</v>
      </c>
      <c r="H895" s="55">
        <f t="shared" ref="H895" si="1719">(F895-E895)*D895</f>
        <v>0</v>
      </c>
      <c r="I895" s="53">
        <v>0</v>
      </c>
      <c r="J895" s="56">
        <f t="shared" si="1696"/>
        <v>0</v>
      </c>
    </row>
    <row r="896" s="4" customFormat="1" spans="1:10">
      <c r="A896" s="54" t="s">
        <v>483</v>
      </c>
      <c r="B896" s="23" t="s">
        <v>478</v>
      </c>
      <c r="C896" s="39" t="s">
        <v>422</v>
      </c>
      <c r="D896" s="25">
        <f t="shared" si="1714"/>
        <v>928.792569659443</v>
      </c>
      <c r="E896" s="52">
        <v>323</v>
      </c>
      <c r="F896" s="23">
        <v>330</v>
      </c>
      <c r="G896" s="53">
        <v>338</v>
      </c>
      <c r="H896" s="55">
        <f t="shared" ref="H896" si="1720">(F896-E896)*D896</f>
        <v>6501.5479876161</v>
      </c>
      <c r="I896" s="53">
        <f>(G896-F896)*D896</f>
        <v>7430.34055727554</v>
      </c>
      <c r="J896" s="56">
        <f t="shared" si="1696"/>
        <v>13931.8885448916</v>
      </c>
    </row>
    <row r="897" s="4" customFormat="1" spans="1:10">
      <c r="A897" s="54" t="s">
        <v>484</v>
      </c>
      <c r="B897" s="23" t="s">
        <v>287</v>
      </c>
      <c r="C897" s="39" t="s">
        <v>422</v>
      </c>
      <c r="D897" s="25">
        <f t="shared" si="1714"/>
        <v>481.540930979133</v>
      </c>
      <c r="E897" s="52">
        <v>623</v>
      </c>
      <c r="F897" s="23">
        <v>638</v>
      </c>
      <c r="G897" s="53">
        <v>0</v>
      </c>
      <c r="H897" s="55">
        <f t="shared" ref="H897" si="1721">(F897-E897)*D897</f>
        <v>7223.113964687</v>
      </c>
      <c r="I897" s="53">
        <v>0</v>
      </c>
      <c r="J897" s="56">
        <f t="shared" si="1696"/>
        <v>7223.113964687</v>
      </c>
    </row>
    <row r="898" s="4" customFormat="1" spans="1:10">
      <c r="A898" s="54" t="s">
        <v>485</v>
      </c>
      <c r="B898" s="23" t="s">
        <v>287</v>
      </c>
      <c r="C898" s="39" t="s">
        <v>422</v>
      </c>
      <c r="D898" s="25">
        <f t="shared" si="1714"/>
        <v>510.204081632653</v>
      </c>
      <c r="E898" s="52">
        <v>588</v>
      </c>
      <c r="F898" s="23">
        <v>598</v>
      </c>
      <c r="G898" s="53">
        <v>611</v>
      </c>
      <c r="H898" s="55">
        <f t="shared" ref="H898" si="1722">(F898-E898)*D898</f>
        <v>5102.04081632653</v>
      </c>
      <c r="I898" s="53">
        <f>(G898-F898)*D898</f>
        <v>6632.65306122449</v>
      </c>
      <c r="J898" s="56">
        <f t="shared" si="1696"/>
        <v>11734.693877551</v>
      </c>
    </row>
    <row r="899" spans="1:10">
      <c r="A899" s="57">
        <v>44097</v>
      </c>
      <c r="B899" s="53" t="s">
        <v>123</v>
      </c>
      <c r="C899" s="39" t="s">
        <v>422</v>
      </c>
      <c r="D899" s="25">
        <f t="shared" si="1714"/>
        <v>410.958904109589</v>
      </c>
      <c r="E899" s="58">
        <v>730</v>
      </c>
      <c r="F899" s="58">
        <v>750</v>
      </c>
      <c r="G899" s="58">
        <v>780</v>
      </c>
      <c r="H899" s="59">
        <f t="shared" ref="H899" si="1723">SUM(F899-E899)*D899</f>
        <v>8219.17808219178</v>
      </c>
      <c r="I899" s="53">
        <f>(G899-F899)*D899</f>
        <v>12328.7671232877</v>
      </c>
      <c r="J899" s="56">
        <f t="shared" si="1696"/>
        <v>20547.9452054795</v>
      </c>
    </row>
    <row r="900" spans="1:10">
      <c r="A900" s="57">
        <v>44096</v>
      </c>
      <c r="B900" s="53" t="s">
        <v>486</v>
      </c>
      <c r="C900" s="39" t="s">
        <v>422</v>
      </c>
      <c r="D900" s="25">
        <f t="shared" si="1714"/>
        <v>352.941176470588</v>
      </c>
      <c r="E900" s="58">
        <v>850</v>
      </c>
      <c r="F900" s="58">
        <v>835.5</v>
      </c>
      <c r="G900" s="58">
        <v>0</v>
      </c>
      <c r="H900" s="59">
        <f t="shared" ref="H900" si="1724">SUM(F900-E900)*D900</f>
        <v>-5117.64705882353</v>
      </c>
      <c r="I900" s="53">
        <v>0</v>
      </c>
      <c r="J900" s="56">
        <f t="shared" si="1696"/>
        <v>-5117.64705882353</v>
      </c>
    </row>
    <row r="901" spans="1:10">
      <c r="A901" s="57">
        <v>44095</v>
      </c>
      <c r="B901" s="53" t="s">
        <v>123</v>
      </c>
      <c r="C901" s="39" t="s">
        <v>315</v>
      </c>
      <c r="D901" s="25">
        <f t="shared" si="1714"/>
        <v>444.444444444444</v>
      </c>
      <c r="E901" s="58">
        <v>675</v>
      </c>
      <c r="F901" s="58">
        <v>660</v>
      </c>
      <c r="G901" s="58">
        <v>638</v>
      </c>
      <c r="H901" s="59">
        <f>SUM(E901-F901)*D901</f>
        <v>6666.66666666667</v>
      </c>
      <c r="I901" s="53">
        <f>(F901-G901)*D901</f>
        <v>9777.77777777778</v>
      </c>
      <c r="J901" s="56">
        <f t="shared" si="1696"/>
        <v>16444.4444444444</v>
      </c>
    </row>
    <row r="902" s="4" customFormat="1" spans="1:10">
      <c r="A902" s="54" t="s">
        <v>487</v>
      </c>
      <c r="B902" s="23" t="s">
        <v>488</v>
      </c>
      <c r="C902" s="39" t="s">
        <v>422</v>
      </c>
      <c r="D902" s="25">
        <f t="shared" si="1714"/>
        <v>421.940928270042</v>
      </c>
      <c r="E902" s="52">
        <v>711</v>
      </c>
      <c r="F902" s="23">
        <v>726</v>
      </c>
      <c r="G902" s="53">
        <v>0</v>
      </c>
      <c r="H902" s="55">
        <f t="shared" ref="H902" si="1725">(F902-E902)*D902</f>
        <v>6329.11392405063</v>
      </c>
      <c r="I902" s="53">
        <v>0</v>
      </c>
      <c r="J902" s="56">
        <f t="shared" si="1696"/>
        <v>6329.11392405063</v>
      </c>
    </row>
    <row r="903" s="4" customFormat="1" spans="1:10">
      <c r="A903" s="54" t="s">
        <v>489</v>
      </c>
      <c r="B903" s="23" t="s">
        <v>287</v>
      </c>
      <c r="C903" s="39" t="s">
        <v>422</v>
      </c>
      <c r="D903" s="25">
        <f t="shared" si="1714"/>
        <v>444.444444444444</v>
      </c>
      <c r="E903" s="52">
        <v>675</v>
      </c>
      <c r="F903" s="23">
        <v>685</v>
      </c>
      <c r="G903" s="53">
        <v>0</v>
      </c>
      <c r="H903" s="55">
        <f t="shared" ref="H903" si="1726">(F903-E903)*D903</f>
        <v>4444.44444444444</v>
      </c>
      <c r="I903" s="53">
        <v>0</v>
      </c>
      <c r="J903" s="56">
        <f t="shared" si="1696"/>
        <v>4444.44444444444</v>
      </c>
    </row>
    <row r="904" spans="1:10">
      <c r="A904" s="57">
        <v>44089</v>
      </c>
      <c r="B904" s="53" t="s">
        <v>490</v>
      </c>
      <c r="C904" s="39" t="s">
        <v>422</v>
      </c>
      <c r="D904" s="25">
        <f t="shared" si="1714"/>
        <v>413.223140495868</v>
      </c>
      <c r="E904" s="58">
        <v>726</v>
      </c>
      <c r="F904" s="58">
        <v>738</v>
      </c>
      <c r="G904" s="58">
        <v>0</v>
      </c>
      <c r="H904" s="59">
        <f t="shared" ref="H904" si="1727">SUM(F904-E904)*D904</f>
        <v>4958.67768595041</v>
      </c>
      <c r="I904" s="53">
        <v>0</v>
      </c>
      <c r="J904" s="56">
        <f t="shared" si="1696"/>
        <v>4958.67768595041</v>
      </c>
    </row>
    <row r="905" spans="1:10">
      <c r="A905" s="57">
        <v>44089</v>
      </c>
      <c r="B905" s="53" t="s">
        <v>491</v>
      </c>
      <c r="C905" s="39" t="s">
        <v>422</v>
      </c>
      <c r="D905" s="25">
        <f t="shared" si="1714"/>
        <v>109.090909090909</v>
      </c>
      <c r="E905" s="58">
        <v>2750</v>
      </c>
      <c r="F905" s="58">
        <v>2750</v>
      </c>
      <c r="G905" s="58">
        <v>0</v>
      </c>
      <c r="H905" s="59">
        <f t="shared" ref="H905" si="1728">SUM(F905-E905)*D905</f>
        <v>0</v>
      </c>
      <c r="I905" s="53">
        <v>0</v>
      </c>
      <c r="J905" s="56">
        <f t="shared" si="1696"/>
        <v>0</v>
      </c>
    </row>
    <row r="906" spans="1:10">
      <c r="A906" s="57">
        <v>44088</v>
      </c>
      <c r="B906" s="53" t="s">
        <v>287</v>
      </c>
      <c r="C906" s="39" t="s">
        <v>422</v>
      </c>
      <c r="D906" s="25">
        <f t="shared" si="1714"/>
        <v>517.241379310345</v>
      </c>
      <c r="E906" s="58">
        <v>580</v>
      </c>
      <c r="F906" s="58">
        <v>590</v>
      </c>
      <c r="G906" s="58">
        <v>0</v>
      </c>
      <c r="H906" s="59">
        <f t="shared" ref="H906" si="1729">SUM(F906-E906)*D906</f>
        <v>5172.41379310345</v>
      </c>
      <c r="I906" s="53">
        <v>0</v>
      </c>
      <c r="J906" s="56">
        <f t="shared" si="1696"/>
        <v>5172.41379310345</v>
      </c>
    </row>
    <row r="907" spans="1:10">
      <c r="A907" s="57">
        <v>44088</v>
      </c>
      <c r="B907" s="53" t="s">
        <v>490</v>
      </c>
      <c r="C907" s="39" t="s">
        <v>422</v>
      </c>
      <c r="D907" s="25">
        <f t="shared" si="1714"/>
        <v>419.58041958042</v>
      </c>
      <c r="E907" s="58">
        <v>715</v>
      </c>
      <c r="F907" s="58">
        <v>726</v>
      </c>
      <c r="G907" s="58">
        <v>738</v>
      </c>
      <c r="H907" s="59">
        <f t="shared" ref="H907" si="1730">SUM(F907-E907)*D907</f>
        <v>4615.38461538462</v>
      </c>
      <c r="I907" s="53">
        <f>(G907-F907)*D907</f>
        <v>5034.96503496503</v>
      </c>
      <c r="J907" s="56">
        <f t="shared" si="1696"/>
        <v>9650.34965034965</v>
      </c>
    </row>
    <row r="908" spans="1:10">
      <c r="A908" s="57">
        <v>44085</v>
      </c>
      <c r="B908" s="53" t="s">
        <v>156</v>
      </c>
      <c r="C908" s="39" t="s">
        <v>422</v>
      </c>
      <c r="D908" s="25">
        <f t="shared" si="1714"/>
        <v>947.867298578199</v>
      </c>
      <c r="E908" s="58">
        <v>316.5</v>
      </c>
      <c r="F908" s="58">
        <v>316.5</v>
      </c>
      <c r="G908" s="58">
        <v>0</v>
      </c>
      <c r="H908" s="59">
        <f t="shared" ref="H908" si="1731">SUM(F908-E908)*D908</f>
        <v>0</v>
      </c>
      <c r="I908" s="53">
        <v>0</v>
      </c>
      <c r="J908" s="56">
        <f t="shared" si="1696"/>
        <v>0</v>
      </c>
    </row>
    <row r="909" spans="1:10">
      <c r="A909" s="57">
        <v>44082</v>
      </c>
      <c r="B909" s="53" t="s">
        <v>156</v>
      </c>
      <c r="C909" s="39" t="s">
        <v>422</v>
      </c>
      <c r="D909" s="25">
        <f t="shared" si="1714"/>
        <v>1000</v>
      </c>
      <c r="E909" s="58">
        <v>300</v>
      </c>
      <c r="F909" s="58">
        <v>300</v>
      </c>
      <c r="G909" s="58">
        <v>0</v>
      </c>
      <c r="H909" s="59">
        <f t="shared" ref="H909" si="1732">SUM(F909-E909)*D909</f>
        <v>0</v>
      </c>
      <c r="I909" s="53">
        <v>0</v>
      </c>
      <c r="J909" s="56">
        <f t="shared" si="1696"/>
        <v>0</v>
      </c>
    </row>
    <row r="910" spans="1:10">
      <c r="A910" s="57">
        <v>44081</v>
      </c>
      <c r="B910" s="53" t="s">
        <v>492</v>
      </c>
      <c r="C910" s="39" t="s">
        <v>422</v>
      </c>
      <c r="D910" s="25">
        <f t="shared" si="1714"/>
        <v>828.729281767956</v>
      </c>
      <c r="E910" s="58">
        <v>362</v>
      </c>
      <c r="F910" s="58">
        <v>368</v>
      </c>
      <c r="G910" s="58">
        <v>380</v>
      </c>
      <c r="H910" s="59">
        <f t="shared" ref="H910" si="1733">SUM(F910-E910)*D910</f>
        <v>4972.37569060774</v>
      </c>
      <c r="I910" s="53">
        <f>(G910-F910)*D910</f>
        <v>9944.75138121547</v>
      </c>
      <c r="J910" s="56">
        <f t="shared" si="1696"/>
        <v>14917.1270718232</v>
      </c>
    </row>
    <row r="911" spans="1:10">
      <c r="A911" s="57">
        <v>44078</v>
      </c>
      <c r="B911" s="53" t="s">
        <v>287</v>
      </c>
      <c r="C911" s="39" t="s">
        <v>422</v>
      </c>
      <c r="D911" s="25">
        <f t="shared" si="1714"/>
        <v>560.747663551402</v>
      </c>
      <c r="E911" s="58">
        <v>535</v>
      </c>
      <c r="F911" s="58">
        <v>550</v>
      </c>
      <c r="G911" s="58">
        <v>565</v>
      </c>
      <c r="H911" s="59">
        <f t="shared" ref="H911" si="1734">SUM(F911-E911)*D911</f>
        <v>8411.21495327103</v>
      </c>
      <c r="I911" s="53">
        <f>(G911-F911)*D911</f>
        <v>8411.21495327103</v>
      </c>
      <c r="J911" s="56">
        <f t="shared" si="1696"/>
        <v>16822.4299065421</v>
      </c>
    </row>
    <row r="912" spans="1:10">
      <c r="A912" s="57">
        <v>44077</v>
      </c>
      <c r="B912" s="53" t="s">
        <v>262</v>
      </c>
      <c r="C912" s="39" t="s">
        <v>422</v>
      </c>
      <c r="D912" s="25">
        <f t="shared" si="1714"/>
        <v>618.556701030928</v>
      </c>
      <c r="E912" s="58">
        <v>485</v>
      </c>
      <c r="F912" s="58">
        <v>495</v>
      </c>
      <c r="G912" s="58">
        <v>505</v>
      </c>
      <c r="H912" s="59">
        <f t="shared" ref="H912" si="1735">SUM(F912-E912)*D912</f>
        <v>6185.56701030928</v>
      </c>
      <c r="I912" s="53">
        <f>(G912-F912)*D912</f>
        <v>6185.56701030928</v>
      </c>
      <c r="J912" s="56">
        <f t="shared" si="1696"/>
        <v>12371.1340206186</v>
      </c>
    </row>
    <row r="913" spans="1:10">
      <c r="A913" s="57">
        <v>44076</v>
      </c>
      <c r="B913" s="53" t="s">
        <v>262</v>
      </c>
      <c r="C913" s="39" t="s">
        <v>422</v>
      </c>
      <c r="D913" s="25">
        <f t="shared" si="1714"/>
        <v>675.675675675676</v>
      </c>
      <c r="E913" s="58">
        <v>444</v>
      </c>
      <c r="F913" s="58">
        <v>451</v>
      </c>
      <c r="G913" s="58">
        <v>460</v>
      </c>
      <c r="H913" s="59">
        <f t="shared" ref="H913" si="1736">SUM(F913-E913)*D913</f>
        <v>4729.72972972973</v>
      </c>
      <c r="I913" s="53">
        <f>(G913-F913)*D913</f>
        <v>6081.08108108108</v>
      </c>
      <c r="J913" s="56">
        <f t="shared" si="1696"/>
        <v>10810.8108108108</v>
      </c>
    </row>
    <row r="914" spans="1:10">
      <c r="A914" s="57">
        <v>44076</v>
      </c>
      <c r="B914" s="53" t="s">
        <v>125</v>
      </c>
      <c r="C914" s="39" t="s">
        <v>422</v>
      </c>
      <c r="D914" s="25">
        <f t="shared" si="1714"/>
        <v>562.851782363977</v>
      </c>
      <c r="E914" s="58">
        <v>533</v>
      </c>
      <c r="F914" s="58">
        <v>541</v>
      </c>
      <c r="G914" s="58">
        <v>0</v>
      </c>
      <c r="H914" s="59">
        <f t="shared" ref="H914" si="1737">SUM(F914-E914)*D914</f>
        <v>4502.81425891182</v>
      </c>
      <c r="I914" s="53">
        <v>0</v>
      </c>
      <c r="J914" s="56">
        <f t="shared" si="1696"/>
        <v>4502.81425891182</v>
      </c>
    </row>
    <row r="915" spans="1:10">
      <c r="A915" s="57">
        <v>44075</v>
      </c>
      <c r="B915" s="53" t="s">
        <v>418</v>
      </c>
      <c r="C915" s="39" t="s">
        <v>422</v>
      </c>
      <c r="D915" s="25">
        <f t="shared" si="1714"/>
        <v>1041.66666666667</v>
      </c>
      <c r="E915" s="58">
        <v>288</v>
      </c>
      <c r="F915" s="58">
        <v>293</v>
      </c>
      <c r="G915" s="58">
        <v>0</v>
      </c>
      <c r="H915" s="59">
        <f t="shared" ref="H915" si="1738">SUM(F915-E915)*D915</f>
        <v>5208.33333333333</v>
      </c>
      <c r="I915" s="53">
        <v>0</v>
      </c>
      <c r="J915" s="56">
        <f t="shared" si="1696"/>
        <v>5208.33333333333</v>
      </c>
    </row>
    <row r="916" spans="1:10">
      <c r="A916" s="57">
        <v>44075</v>
      </c>
      <c r="B916" s="53" t="s">
        <v>493</v>
      </c>
      <c r="C916" s="39" t="s">
        <v>422</v>
      </c>
      <c r="D916" s="25">
        <f t="shared" si="1714"/>
        <v>305.405680545658</v>
      </c>
      <c r="E916" s="58">
        <v>982.3</v>
      </c>
      <c r="F916" s="58">
        <v>962</v>
      </c>
      <c r="G916" s="58">
        <v>0</v>
      </c>
      <c r="H916" s="59">
        <f t="shared" ref="H916" si="1739">SUM(F916-E916)*D916</f>
        <v>-6199.73531507685</v>
      </c>
      <c r="I916" s="53">
        <v>0</v>
      </c>
      <c r="J916" s="56">
        <f t="shared" si="1696"/>
        <v>-6199.73531507685</v>
      </c>
    </row>
    <row r="917" spans="1:10">
      <c r="A917" s="57">
        <v>44075</v>
      </c>
      <c r="B917" s="53" t="s">
        <v>125</v>
      </c>
      <c r="C917" s="39" t="s">
        <v>422</v>
      </c>
      <c r="D917" s="25">
        <f t="shared" si="1714"/>
        <v>624.869818787752</v>
      </c>
      <c r="E917" s="58">
        <v>480.1</v>
      </c>
      <c r="F917" s="58">
        <v>488</v>
      </c>
      <c r="G917" s="58">
        <v>410</v>
      </c>
      <c r="H917" s="59">
        <f t="shared" ref="H917" si="1740">SUM(F917-E917)*D917</f>
        <v>4936.47156842323</v>
      </c>
      <c r="I917" s="53">
        <v>0</v>
      </c>
      <c r="J917" s="56">
        <f t="shared" si="1696"/>
        <v>4936.47156842323</v>
      </c>
    </row>
    <row r="918" spans="1:10">
      <c r="A918" s="57">
        <v>44074</v>
      </c>
      <c r="B918" s="53" t="s">
        <v>326</v>
      </c>
      <c r="C918" s="39" t="s">
        <v>315</v>
      </c>
      <c r="D918" s="25">
        <f t="shared" si="1714"/>
        <v>272.727272727273</v>
      </c>
      <c r="E918" s="58">
        <v>1100</v>
      </c>
      <c r="F918" s="58">
        <v>1085</v>
      </c>
      <c r="G918" s="58">
        <v>0</v>
      </c>
      <c r="H918" s="59">
        <f>SUM(E918-F918)*D918</f>
        <v>4090.90909090909</v>
      </c>
      <c r="I918" s="53">
        <v>0</v>
      </c>
      <c r="J918" s="56">
        <f t="shared" si="1696"/>
        <v>4090.90909090909</v>
      </c>
    </row>
    <row r="919" spans="1:10">
      <c r="A919" s="57">
        <v>44069</v>
      </c>
      <c r="B919" s="53" t="s">
        <v>494</v>
      </c>
      <c r="C919" s="39" t="s">
        <v>422</v>
      </c>
      <c r="D919" s="25">
        <f t="shared" si="1714"/>
        <v>1298.7012987013</v>
      </c>
      <c r="E919" s="58">
        <v>231</v>
      </c>
      <c r="F919" s="58">
        <v>235</v>
      </c>
      <c r="G919" s="58">
        <v>410</v>
      </c>
      <c r="H919" s="59">
        <f t="shared" ref="H919" si="1741">SUM(F919-E919)*D919</f>
        <v>5194.8051948052</v>
      </c>
      <c r="I919" s="53">
        <v>0</v>
      </c>
      <c r="J919" s="56">
        <f t="shared" si="1696"/>
        <v>5194.8051948052</v>
      </c>
    </row>
    <row r="920" spans="1:10">
      <c r="A920" s="57">
        <v>44067</v>
      </c>
      <c r="B920" s="53" t="s">
        <v>125</v>
      </c>
      <c r="C920" s="39" t="s">
        <v>422</v>
      </c>
      <c r="D920" s="25">
        <f t="shared" si="1714"/>
        <v>767.263427109974</v>
      </c>
      <c r="E920" s="58">
        <v>391</v>
      </c>
      <c r="F920" s="58">
        <v>399</v>
      </c>
      <c r="G920" s="58">
        <v>410</v>
      </c>
      <c r="H920" s="59">
        <f t="shared" ref="H920" si="1742">SUM(F920-E920)*D920</f>
        <v>6138.10741687979</v>
      </c>
      <c r="I920" s="53">
        <f>(G920-F920)*D920</f>
        <v>8439.89769820972</v>
      </c>
      <c r="J920" s="56">
        <f t="shared" si="1696"/>
        <v>14578.0051150895</v>
      </c>
    </row>
    <row r="921" spans="1:10">
      <c r="A921" s="57">
        <v>44062</v>
      </c>
      <c r="B921" s="53" t="s">
        <v>156</v>
      </c>
      <c r="C921" s="39" t="s">
        <v>422</v>
      </c>
      <c r="D921" s="25">
        <f t="shared" si="1714"/>
        <v>1102.94117647059</v>
      </c>
      <c r="E921" s="58">
        <v>272</v>
      </c>
      <c r="F921" s="58">
        <v>278</v>
      </c>
      <c r="G921" s="58">
        <v>0</v>
      </c>
      <c r="H921" s="59">
        <f>(F921-E921)*D921</f>
        <v>6617.64705882353</v>
      </c>
      <c r="I921" s="53">
        <v>0</v>
      </c>
      <c r="J921" s="56">
        <f t="shared" si="1696"/>
        <v>6617.64705882353</v>
      </c>
    </row>
    <row r="922" spans="1:10">
      <c r="A922" s="57">
        <v>44061</v>
      </c>
      <c r="B922" s="53" t="s">
        <v>156</v>
      </c>
      <c r="C922" s="39" t="s">
        <v>422</v>
      </c>
      <c r="D922" s="25">
        <f t="shared" si="1714"/>
        <v>1162.79069767442</v>
      </c>
      <c r="E922" s="58">
        <v>258</v>
      </c>
      <c r="F922" s="58">
        <v>263</v>
      </c>
      <c r="G922" s="58">
        <v>268</v>
      </c>
      <c r="H922" s="59">
        <f>(F922-E922)*D922</f>
        <v>5813.95348837209</v>
      </c>
      <c r="I922" s="53">
        <f>(G922-F922)*D922</f>
        <v>5813.95348837209</v>
      </c>
      <c r="J922" s="56">
        <f t="shared" si="1696"/>
        <v>11627.9069767442</v>
      </c>
    </row>
    <row r="923" spans="1:10">
      <c r="A923" s="57">
        <v>44060</v>
      </c>
      <c r="B923" s="53" t="s">
        <v>263</v>
      </c>
      <c r="C923" s="39" t="s">
        <v>422</v>
      </c>
      <c r="D923" s="25">
        <f t="shared" si="1714"/>
        <v>821.917808219178</v>
      </c>
      <c r="E923" s="58">
        <v>365</v>
      </c>
      <c r="F923" s="58">
        <v>373</v>
      </c>
      <c r="G923" s="58">
        <v>0</v>
      </c>
      <c r="H923" s="59">
        <v>8000</v>
      </c>
      <c r="I923" s="53">
        <v>0</v>
      </c>
      <c r="J923" s="56">
        <f t="shared" si="1696"/>
        <v>8000</v>
      </c>
    </row>
    <row r="924" spans="1:10">
      <c r="A924" s="57">
        <v>44056</v>
      </c>
      <c r="B924" s="53" t="s">
        <v>376</v>
      </c>
      <c r="C924" s="39" t="s">
        <v>422</v>
      </c>
      <c r="D924" s="25">
        <f t="shared" si="1714"/>
        <v>2500</v>
      </c>
      <c r="E924" s="58">
        <v>120</v>
      </c>
      <c r="F924" s="58">
        <v>123</v>
      </c>
      <c r="G924" s="58">
        <v>0</v>
      </c>
      <c r="H924" s="59">
        <v>12000</v>
      </c>
      <c r="I924" s="53">
        <v>0</v>
      </c>
      <c r="J924" s="56">
        <f t="shared" si="1696"/>
        <v>12000</v>
      </c>
    </row>
    <row r="925" spans="1:10">
      <c r="A925" s="57">
        <v>44054</v>
      </c>
      <c r="B925" s="53" t="s">
        <v>495</v>
      </c>
      <c r="C925" s="39" t="s">
        <v>422</v>
      </c>
      <c r="D925" s="25">
        <f t="shared" si="1714"/>
        <v>387.096774193548</v>
      </c>
      <c r="E925" s="58">
        <v>775</v>
      </c>
      <c r="F925" s="58">
        <v>775</v>
      </c>
      <c r="G925" s="58">
        <v>0</v>
      </c>
      <c r="H925" s="59">
        <v>0</v>
      </c>
      <c r="I925" s="53">
        <v>0</v>
      </c>
      <c r="J925" s="56">
        <f t="shared" si="1696"/>
        <v>0</v>
      </c>
    </row>
    <row r="926" spans="1:10">
      <c r="A926" s="57">
        <v>44053</v>
      </c>
      <c r="B926" s="53" t="s">
        <v>488</v>
      </c>
      <c r="C926" s="39" t="s">
        <v>422</v>
      </c>
      <c r="D926" s="25">
        <f t="shared" si="1714"/>
        <v>545.454545454545</v>
      </c>
      <c r="E926" s="58">
        <v>550</v>
      </c>
      <c r="F926" s="58">
        <v>556</v>
      </c>
      <c r="G926" s="58">
        <v>562</v>
      </c>
      <c r="H926" s="59">
        <v>12000</v>
      </c>
      <c r="I926" s="53">
        <v>12000</v>
      </c>
      <c r="J926" s="56">
        <f t="shared" si="1696"/>
        <v>24000</v>
      </c>
    </row>
    <row r="927" spans="1:10">
      <c r="A927" s="57">
        <v>44049</v>
      </c>
      <c r="B927" s="53" t="s">
        <v>263</v>
      </c>
      <c r="C927" s="39" t="s">
        <v>422</v>
      </c>
      <c r="D927" s="25">
        <f t="shared" si="1714"/>
        <v>895.522388059701</v>
      </c>
      <c r="E927" s="58">
        <v>335</v>
      </c>
      <c r="F927" s="58">
        <v>342</v>
      </c>
      <c r="G927" s="58">
        <v>0</v>
      </c>
      <c r="H927" s="59">
        <v>7000</v>
      </c>
      <c r="I927" s="53">
        <v>0</v>
      </c>
      <c r="J927" s="56">
        <f t="shared" si="1696"/>
        <v>7000</v>
      </c>
    </row>
    <row r="928" spans="1:10">
      <c r="A928" s="57">
        <v>44049</v>
      </c>
      <c r="B928" s="53" t="s">
        <v>496</v>
      </c>
      <c r="C928" s="39" t="s">
        <v>422</v>
      </c>
      <c r="D928" s="25">
        <f t="shared" si="1714"/>
        <v>1153.84615384615</v>
      </c>
      <c r="E928" s="58">
        <v>260</v>
      </c>
      <c r="F928" s="58">
        <v>253.2</v>
      </c>
      <c r="G928" s="58">
        <v>0</v>
      </c>
      <c r="H928" s="59">
        <v>-6800</v>
      </c>
      <c r="I928" s="53">
        <v>0</v>
      </c>
      <c r="J928" s="56">
        <f t="shared" si="1696"/>
        <v>-6800</v>
      </c>
    </row>
    <row r="929" spans="1:10">
      <c r="A929" s="57">
        <v>44048</v>
      </c>
      <c r="B929" s="53" t="s">
        <v>492</v>
      </c>
      <c r="C929" s="39" t="s">
        <v>422</v>
      </c>
      <c r="D929" s="25">
        <f t="shared" si="1714"/>
        <v>946.820261953606</v>
      </c>
      <c r="E929" s="58">
        <v>316.85</v>
      </c>
      <c r="F929" s="58">
        <v>318.85</v>
      </c>
      <c r="G929" s="58">
        <v>0</v>
      </c>
      <c r="H929" s="59">
        <v>2000</v>
      </c>
      <c r="I929" s="53">
        <v>0</v>
      </c>
      <c r="J929" s="56">
        <f t="shared" si="1696"/>
        <v>2000</v>
      </c>
    </row>
    <row r="930" spans="1:10">
      <c r="A930" s="57">
        <v>44048</v>
      </c>
      <c r="B930" s="53" t="s">
        <v>445</v>
      </c>
      <c r="C930" s="39" t="s">
        <v>422</v>
      </c>
      <c r="D930" s="25">
        <f t="shared" si="1714"/>
        <v>87.7706260971328</v>
      </c>
      <c r="E930" s="58">
        <v>3418</v>
      </c>
      <c r="F930" s="58">
        <v>3365</v>
      </c>
      <c r="G930" s="58">
        <v>0</v>
      </c>
      <c r="H930" s="59">
        <f t="shared" ref="H930" si="1743">SUM(F930-E930)*D930</f>
        <v>-4651.84318314804</v>
      </c>
      <c r="I930" s="53">
        <v>0</v>
      </c>
      <c r="J930" s="56">
        <f t="shared" si="1696"/>
        <v>-4651.84318314804</v>
      </c>
    </row>
    <row r="931" spans="1:10">
      <c r="A931" s="57">
        <v>44047</v>
      </c>
      <c r="B931" s="53" t="s">
        <v>164</v>
      </c>
      <c r="C931" s="39" t="s">
        <v>422</v>
      </c>
      <c r="D931" s="25">
        <f t="shared" si="1714"/>
        <v>714.285714285714</v>
      </c>
      <c r="E931" s="58">
        <v>420</v>
      </c>
      <c r="F931" s="58">
        <v>420</v>
      </c>
      <c r="G931" s="58">
        <v>0</v>
      </c>
      <c r="H931" s="59">
        <v>0</v>
      </c>
      <c r="I931" s="53">
        <v>0</v>
      </c>
      <c r="J931" s="56">
        <f t="shared" si="1696"/>
        <v>0</v>
      </c>
    </row>
    <row r="932" spans="1:10">
      <c r="A932" s="57">
        <v>44046</v>
      </c>
      <c r="B932" s="53" t="s">
        <v>412</v>
      </c>
      <c r="C932" s="39" t="s">
        <v>422</v>
      </c>
      <c r="D932" s="25">
        <f t="shared" si="1714"/>
        <v>352.526439482961</v>
      </c>
      <c r="E932" s="58">
        <v>851</v>
      </c>
      <c r="F932" s="58">
        <v>865</v>
      </c>
      <c r="G932" s="58">
        <v>885</v>
      </c>
      <c r="H932" s="53">
        <f t="shared" ref="H932" si="1744">SUM(F932-E932)*D932</f>
        <v>4935.37015276146</v>
      </c>
      <c r="I932" s="53">
        <v>7500</v>
      </c>
      <c r="J932" s="56">
        <f t="shared" si="1696"/>
        <v>12435.3701527615</v>
      </c>
    </row>
    <row r="933" spans="1:10">
      <c r="A933" s="57">
        <v>44000</v>
      </c>
      <c r="B933" s="53" t="s">
        <v>497</v>
      </c>
      <c r="C933" s="39" t="s">
        <v>422</v>
      </c>
      <c r="D933" s="60">
        <v>250</v>
      </c>
      <c r="E933" s="58">
        <v>2470</v>
      </c>
      <c r="F933" s="58">
        <v>2485</v>
      </c>
      <c r="G933" s="58">
        <v>0</v>
      </c>
      <c r="H933" s="53">
        <f t="shared" ref="H933" si="1745">SUM(F933-E933)*D933</f>
        <v>3750</v>
      </c>
      <c r="I933" s="53">
        <v>0</v>
      </c>
      <c r="J933" s="53">
        <f t="shared" ref="J933:J949" si="1746">SUM(H933:I933)</f>
        <v>3750</v>
      </c>
    </row>
    <row r="934" spans="1:10">
      <c r="A934" s="57">
        <v>44000</v>
      </c>
      <c r="B934" s="53" t="s">
        <v>498</v>
      </c>
      <c r="C934" s="39" t="s">
        <v>422</v>
      </c>
      <c r="D934" s="60">
        <v>500</v>
      </c>
      <c r="E934" s="58">
        <v>1210</v>
      </c>
      <c r="F934" s="58">
        <v>1218</v>
      </c>
      <c r="G934" s="58">
        <v>0</v>
      </c>
      <c r="H934" s="53">
        <f t="shared" ref="H934" si="1747">SUM(F934-E934)*D934</f>
        <v>4000</v>
      </c>
      <c r="I934" s="53">
        <v>0</v>
      </c>
      <c r="J934" s="53">
        <f t="shared" si="1746"/>
        <v>4000</v>
      </c>
    </row>
    <row r="935" spans="1:10">
      <c r="A935" s="57">
        <v>43999</v>
      </c>
      <c r="B935" s="53" t="s">
        <v>499</v>
      </c>
      <c r="C935" s="39" t="s">
        <v>422</v>
      </c>
      <c r="D935" s="60">
        <v>1000</v>
      </c>
      <c r="E935" s="58">
        <v>348</v>
      </c>
      <c r="F935" s="58">
        <v>344</v>
      </c>
      <c r="G935" s="58">
        <v>0</v>
      </c>
      <c r="H935" s="53">
        <f t="shared" ref="H935" si="1748">SUM(F935-E935)*D935</f>
        <v>-4000</v>
      </c>
      <c r="I935" s="53">
        <v>0</v>
      </c>
      <c r="J935" s="53">
        <f t="shared" si="1746"/>
        <v>-4000</v>
      </c>
    </row>
    <row r="936" spans="1:10">
      <c r="A936" s="57">
        <v>43999</v>
      </c>
      <c r="B936" s="53" t="s">
        <v>429</v>
      </c>
      <c r="C936" s="39" t="s">
        <v>422</v>
      </c>
      <c r="D936" s="60">
        <v>1000</v>
      </c>
      <c r="E936" s="58">
        <v>785.1</v>
      </c>
      <c r="F936" s="58">
        <v>785.1</v>
      </c>
      <c r="G936" s="58">
        <v>0</v>
      </c>
      <c r="H936" s="53">
        <f t="shared" ref="H936" si="1749">SUM(F936-E936)*D936</f>
        <v>0</v>
      </c>
      <c r="I936" s="53">
        <v>0</v>
      </c>
      <c r="J936" s="53">
        <f t="shared" si="1746"/>
        <v>0</v>
      </c>
    </row>
    <row r="937" spans="1:10">
      <c r="A937" s="57">
        <v>43999</v>
      </c>
      <c r="B937" s="53" t="s">
        <v>500</v>
      </c>
      <c r="C937" s="39" t="s">
        <v>422</v>
      </c>
      <c r="D937" s="60">
        <v>2000</v>
      </c>
      <c r="E937" s="58">
        <v>166</v>
      </c>
      <c r="F937" s="58">
        <v>167.5</v>
      </c>
      <c r="G937" s="58">
        <v>0</v>
      </c>
      <c r="H937" s="53">
        <f t="shared" ref="H937" si="1750">SUM(F937-E937)*D937</f>
        <v>3000</v>
      </c>
      <c r="I937" s="53">
        <v>0</v>
      </c>
      <c r="J937" s="53">
        <f t="shared" si="1746"/>
        <v>3000</v>
      </c>
    </row>
    <row r="938" spans="1:10">
      <c r="A938" s="57">
        <v>43998</v>
      </c>
      <c r="B938" s="53" t="s">
        <v>459</v>
      </c>
      <c r="C938" s="39" t="s">
        <v>422</v>
      </c>
      <c r="D938" s="60">
        <v>500</v>
      </c>
      <c r="E938" s="58">
        <v>980</v>
      </c>
      <c r="F938" s="58">
        <v>980</v>
      </c>
      <c r="G938" s="58">
        <v>0</v>
      </c>
      <c r="H938" s="53">
        <f t="shared" ref="H938" si="1751">SUM(F938-E938)*D938</f>
        <v>0</v>
      </c>
      <c r="I938" s="53">
        <v>0</v>
      </c>
      <c r="J938" s="53">
        <f t="shared" si="1746"/>
        <v>0</v>
      </c>
    </row>
    <row r="939" spans="1:10">
      <c r="A939" s="57">
        <v>43992</v>
      </c>
      <c r="B939" s="53" t="s">
        <v>501</v>
      </c>
      <c r="C939" s="39" t="s">
        <v>422</v>
      </c>
      <c r="D939" s="60">
        <v>250</v>
      </c>
      <c r="E939" s="58">
        <v>2100</v>
      </c>
      <c r="F939" s="58">
        <v>2115</v>
      </c>
      <c r="G939" s="58">
        <v>0</v>
      </c>
      <c r="H939" s="53">
        <f t="shared" ref="H939:H949" si="1752">SUM(F939-E939)*D939</f>
        <v>3750</v>
      </c>
      <c r="I939" s="53">
        <v>0</v>
      </c>
      <c r="J939" s="53">
        <f t="shared" si="1746"/>
        <v>3750</v>
      </c>
    </row>
    <row r="940" spans="1:10">
      <c r="A940" s="57">
        <v>43991</v>
      </c>
      <c r="B940" s="53" t="s">
        <v>502</v>
      </c>
      <c r="C940" s="39" t="s">
        <v>422</v>
      </c>
      <c r="D940" s="60">
        <v>500</v>
      </c>
      <c r="E940" s="58">
        <v>1375</v>
      </c>
      <c r="F940" s="58">
        <v>1385</v>
      </c>
      <c r="G940" s="58">
        <v>1395</v>
      </c>
      <c r="H940" s="53">
        <f t="shared" si="1752"/>
        <v>5000</v>
      </c>
      <c r="I940" s="53">
        <f t="shared" ref="I940" si="1753">SUM(G940-F940)*D940</f>
        <v>5000</v>
      </c>
      <c r="J940" s="53">
        <f t="shared" si="1746"/>
        <v>10000</v>
      </c>
    </row>
    <row r="941" spans="1:10">
      <c r="A941" s="57">
        <v>43990</v>
      </c>
      <c r="B941" s="53" t="s">
        <v>503</v>
      </c>
      <c r="C941" s="39" t="s">
        <v>422</v>
      </c>
      <c r="D941" s="60">
        <v>500</v>
      </c>
      <c r="E941" s="58">
        <v>1660</v>
      </c>
      <c r="F941" s="58">
        <v>1648</v>
      </c>
      <c r="G941" s="58">
        <v>0</v>
      </c>
      <c r="H941" s="53">
        <f t="shared" ref="H941" si="1754">SUM(F941-E941)*D941</f>
        <v>-6000</v>
      </c>
      <c r="I941" s="53">
        <v>0</v>
      </c>
      <c r="J941" s="53">
        <f t="shared" si="1746"/>
        <v>-6000</v>
      </c>
    </row>
    <row r="942" spans="1:10">
      <c r="A942" s="57">
        <v>43987</v>
      </c>
      <c r="B942" s="53" t="s">
        <v>504</v>
      </c>
      <c r="C942" s="39" t="s">
        <v>422</v>
      </c>
      <c r="D942" s="60">
        <v>1000</v>
      </c>
      <c r="E942" s="58">
        <v>345</v>
      </c>
      <c r="F942" s="58">
        <v>344</v>
      </c>
      <c r="G942" s="58">
        <v>0</v>
      </c>
      <c r="H942" s="53">
        <f t="shared" si="1752"/>
        <v>-1000</v>
      </c>
      <c r="I942" s="53">
        <v>0</v>
      </c>
      <c r="J942" s="53">
        <f t="shared" si="1746"/>
        <v>-1000</v>
      </c>
    </row>
    <row r="943" spans="1:10">
      <c r="A943" s="57">
        <v>43987</v>
      </c>
      <c r="B943" s="53" t="s">
        <v>505</v>
      </c>
      <c r="C943" s="39" t="s">
        <v>422</v>
      </c>
      <c r="D943" s="60">
        <v>1000</v>
      </c>
      <c r="E943" s="58">
        <v>588</v>
      </c>
      <c r="F943" s="58">
        <v>591.5</v>
      </c>
      <c r="G943" s="58">
        <v>0</v>
      </c>
      <c r="H943" s="53">
        <f t="shared" si="1752"/>
        <v>3500</v>
      </c>
      <c r="I943" s="53">
        <v>0</v>
      </c>
      <c r="J943" s="53">
        <f t="shared" si="1746"/>
        <v>3500</v>
      </c>
    </row>
    <row r="944" spans="1:10">
      <c r="A944" s="57">
        <v>43986</v>
      </c>
      <c r="B944" s="53" t="s">
        <v>506</v>
      </c>
      <c r="C944" s="39" t="s">
        <v>422</v>
      </c>
      <c r="D944" s="60">
        <v>250</v>
      </c>
      <c r="E944" s="58">
        <v>2700</v>
      </c>
      <c r="F944" s="58">
        <v>2720</v>
      </c>
      <c r="G944" s="58">
        <v>2740</v>
      </c>
      <c r="H944" s="53">
        <f t="shared" si="1752"/>
        <v>5000</v>
      </c>
      <c r="I944" s="53">
        <f t="shared" ref="I944:I948" si="1755">SUM(G944-F944)*D944</f>
        <v>5000</v>
      </c>
      <c r="J944" s="53">
        <f t="shared" si="1746"/>
        <v>10000</v>
      </c>
    </row>
    <row r="945" spans="1:10">
      <c r="A945" s="57">
        <v>43986</v>
      </c>
      <c r="B945" s="53" t="s">
        <v>507</v>
      </c>
      <c r="C945" s="39" t="s">
        <v>422</v>
      </c>
      <c r="D945" s="60">
        <v>500</v>
      </c>
      <c r="E945" s="58">
        <v>1091</v>
      </c>
      <c r="F945" s="58">
        <v>1105</v>
      </c>
      <c r="G945" s="58">
        <v>1120</v>
      </c>
      <c r="H945" s="53">
        <f t="shared" si="1752"/>
        <v>7000</v>
      </c>
      <c r="I945" s="53">
        <f t="shared" si="1755"/>
        <v>7500</v>
      </c>
      <c r="J945" s="53">
        <f t="shared" si="1746"/>
        <v>14500</v>
      </c>
    </row>
    <row r="946" spans="1:10">
      <c r="A946" s="57">
        <v>43984</v>
      </c>
      <c r="B946" s="53" t="s">
        <v>508</v>
      </c>
      <c r="C946" s="39" t="s">
        <v>422</v>
      </c>
      <c r="D946" s="60">
        <v>2000</v>
      </c>
      <c r="E946" s="58">
        <v>256</v>
      </c>
      <c r="F946" s="58">
        <v>251</v>
      </c>
      <c r="G946" s="58">
        <v>0</v>
      </c>
      <c r="H946" s="53">
        <f t="shared" si="1752"/>
        <v>-10000</v>
      </c>
      <c r="I946" s="53">
        <v>0</v>
      </c>
      <c r="J946" s="53">
        <f t="shared" si="1746"/>
        <v>-10000</v>
      </c>
    </row>
    <row r="947" spans="1:10">
      <c r="A947" s="57">
        <v>43984</v>
      </c>
      <c r="B947" s="53" t="s">
        <v>509</v>
      </c>
      <c r="C947" s="39" t="s">
        <v>422</v>
      </c>
      <c r="D947" s="60">
        <v>1000</v>
      </c>
      <c r="E947" s="58">
        <v>925</v>
      </c>
      <c r="F947" s="58">
        <v>935</v>
      </c>
      <c r="G947" s="58">
        <v>0</v>
      </c>
      <c r="H947" s="53">
        <f t="shared" si="1752"/>
        <v>10000</v>
      </c>
      <c r="I947" s="53">
        <v>0</v>
      </c>
      <c r="J947" s="53">
        <f t="shared" si="1746"/>
        <v>10000</v>
      </c>
    </row>
    <row r="948" spans="1:10">
      <c r="A948" s="57">
        <v>43983</v>
      </c>
      <c r="B948" s="53" t="s">
        <v>510</v>
      </c>
      <c r="C948" s="39" t="s">
        <v>422</v>
      </c>
      <c r="D948" s="60">
        <v>2000</v>
      </c>
      <c r="E948" s="58">
        <v>368</v>
      </c>
      <c r="F948" s="58">
        <v>372</v>
      </c>
      <c r="G948" s="58">
        <v>376</v>
      </c>
      <c r="H948" s="53">
        <f t="shared" si="1752"/>
        <v>8000</v>
      </c>
      <c r="I948" s="53">
        <f t="shared" si="1755"/>
        <v>8000</v>
      </c>
      <c r="J948" s="53">
        <f t="shared" si="1746"/>
        <v>16000</v>
      </c>
    </row>
    <row r="949" spans="1:10">
      <c r="A949" s="57">
        <v>43983</v>
      </c>
      <c r="B949" s="53" t="s">
        <v>511</v>
      </c>
      <c r="C949" s="39" t="s">
        <v>422</v>
      </c>
      <c r="D949" s="60">
        <v>250</v>
      </c>
      <c r="E949" s="58">
        <v>2032</v>
      </c>
      <c r="F949" s="58">
        <v>2052</v>
      </c>
      <c r="G949" s="58">
        <v>0</v>
      </c>
      <c r="H949" s="53">
        <f t="shared" si="1752"/>
        <v>5000</v>
      </c>
      <c r="I949" s="53">
        <v>0</v>
      </c>
      <c r="J949" s="53">
        <f t="shared" si="1746"/>
        <v>5000</v>
      </c>
    </row>
    <row r="950" spans="1:10">
      <c r="A950" s="61"/>
      <c r="B950" s="61"/>
      <c r="C950" s="61"/>
      <c r="D950" s="61"/>
      <c r="E950" s="61"/>
      <c r="F950" s="61"/>
      <c r="G950" s="61"/>
      <c r="H950" s="62">
        <f>SUM(H933:H949)</f>
        <v>37000</v>
      </c>
      <c r="I950" s="61"/>
      <c r="J950" s="62">
        <f>SUM(J933:J949)</f>
        <v>62500</v>
      </c>
    </row>
    <row r="951" spans="1:10">
      <c r="A951" s="57">
        <v>43980</v>
      </c>
      <c r="B951" s="53" t="s">
        <v>512</v>
      </c>
      <c r="C951" s="39" t="s">
        <v>422</v>
      </c>
      <c r="D951" s="60">
        <v>500</v>
      </c>
      <c r="E951" s="58">
        <v>1440</v>
      </c>
      <c r="F951" s="58">
        <v>1445</v>
      </c>
      <c r="G951" s="58">
        <v>0</v>
      </c>
      <c r="H951" s="53">
        <f t="shared" ref="H951:H956" si="1756">SUM(F951-E951)*D951</f>
        <v>2500</v>
      </c>
      <c r="I951" s="53">
        <v>0</v>
      </c>
      <c r="J951" s="53">
        <f t="shared" ref="J951:J991" si="1757">SUM(H951:I951)</f>
        <v>2500</v>
      </c>
    </row>
    <row r="952" spans="1:10">
      <c r="A952" s="57">
        <v>43979</v>
      </c>
      <c r="B952" s="53" t="s">
        <v>513</v>
      </c>
      <c r="C952" s="39" t="s">
        <v>422</v>
      </c>
      <c r="D952" s="60">
        <v>500</v>
      </c>
      <c r="E952" s="58">
        <v>1700</v>
      </c>
      <c r="F952" s="58">
        <v>1710</v>
      </c>
      <c r="G952" s="58">
        <v>0</v>
      </c>
      <c r="H952" s="53">
        <f t="shared" si="1756"/>
        <v>5000</v>
      </c>
      <c r="I952" s="53">
        <v>0</v>
      </c>
      <c r="J952" s="53">
        <f t="shared" si="1757"/>
        <v>5000</v>
      </c>
    </row>
    <row r="953" spans="1:10">
      <c r="A953" s="57">
        <v>43972</v>
      </c>
      <c r="B953" s="53" t="s">
        <v>512</v>
      </c>
      <c r="C953" s="39" t="s">
        <v>422</v>
      </c>
      <c r="D953" s="60">
        <v>500</v>
      </c>
      <c r="E953" s="58">
        <v>1385</v>
      </c>
      <c r="F953" s="58">
        <v>1395</v>
      </c>
      <c r="G953" s="58">
        <v>0</v>
      </c>
      <c r="H953" s="53">
        <f t="shared" si="1756"/>
        <v>5000</v>
      </c>
      <c r="I953" s="53">
        <v>0</v>
      </c>
      <c r="J953" s="53">
        <f t="shared" si="1757"/>
        <v>5000</v>
      </c>
    </row>
    <row r="954" spans="1:10">
      <c r="A954" s="57">
        <v>43971</v>
      </c>
      <c r="B954" s="53" t="s">
        <v>514</v>
      </c>
      <c r="C954" s="39" t="s">
        <v>422</v>
      </c>
      <c r="D954" s="60">
        <v>1000</v>
      </c>
      <c r="E954" s="58">
        <v>570</v>
      </c>
      <c r="F954" s="58">
        <v>577</v>
      </c>
      <c r="G954" s="58">
        <v>582</v>
      </c>
      <c r="H954" s="53">
        <f t="shared" si="1756"/>
        <v>7000</v>
      </c>
      <c r="I954" s="53">
        <f t="shared" ref="I954" si="1758">SUM(G954-F954)*D954</f>
        <v>5000</v>
      </c>
      <c r="J954" s="53">
        <f t="shared" si="1757"/>
        <v>12000</v>
      </c>
    </row>
    <row r="955" spans="1:10">
      <c r="A955" s="57">
        <v>43970</v>
      </c>
      <c r="B955" s="53" t="s">
        <v>515</v>
      </c>
      <c r="C955" s="39" t="s">
        <v>422</v>
      </c>
      <c r="D955" s="60">
        <v>1000</v>
      </c>
      <c r="E955" s="58">
        <v>570</v>
      </c>
      <c r="F955" s="58">
        <v>575</v>
      </c>
      <c r="G955" s="58">
        <v>580</v>
      </c>
      <c r="H955" s="53">
        <f t="shared" si="1756"/>
        <v>5000</v>
      </c>
      <c r="I955" s="53">
        <f t="shared" ref="I955" si="1759">SUM(G955-F955)*D955</f>
        <v>5000</v>
      </c>
      <c r="J955" s="53">
        <f t="shared" si="1757"/>
        <v>10000</v>
      </c>
    </row>
    <row r="956" spans="1:10">
      <c r="A956" s="57">
        <v>43969</v>
      </c>
      <c r="B956" s="53" t="s">
        <v>502</v>
      </c>
      <c r="C956" s="39" t="s">
        <v>422</v>
      </c>
      <c r="D956" s="60">
        <v>500</v>
      </c>
      <c r="E956" s="58">
        <v>1365</v>
      </c>
      <c r="F956" s="58">
        <v>1375</v>
      </c>
      <c r="G956" s="58">
        <v>1385</v>
      </c>
      <c r="H956" s="53">
        <f t="shared" si="1756"/>
        <v>5000</v>
      </c>
      <c r="I956" s="53">
        <f t="shared" ref="I956" si="1760">SUM(G956-F956)*D956</f>
        <v>5000</v>
      </c>
      <c r="J956" s="53">
        <f t="shared" si="1757"/>
        <v>10000</v>
      </c>
    </row>
    <row r="957" spans="1:10">
      <c r="A957" s="57">
        <v>43969</v>
      </c>
      <c r="B957" s="53" t="s">
        <v>503</v>
      </c>
      <c r="C957" s="39" t="s">
        <v>315</v>
      </c>
      <c r="D957" s="60">
        <v>500</v>
      </c>
      <c r="E957" s="58">
        <v>1510</v>
      </c>
      <c r="F957" s="58">
        <v>1500</v>
      </c>
      <c r="G957" s="58">
        <v>0</v>
      </c>
      <c r="H957" s="53">
        <f>SUM(E957-F957)*D957</f>
        <v>5000</v>
      </c>
      <c r="I957" s="53">
        <v>0</v>
      </c>
      <c r="J957" s="53">
        <f t="shared" si="1757"/>
        <v>5000</v>
      </c>
    </row>
    <row r="958" spans="1:10">
      <c r="A958" s="57">
        <v>43966</v>
      </c>
      <c r="B958" s="53" t="s">
        <v>516</v>
      </c>
      <c r="C958" s="39" t="s">
        <v>422</v>
      </c>
      <c r="D958" s="60">
        <v>1000</v>
      </c>
      <c r="E958" s="58">
        <v>1335</v>
      </c>
      <c r="F958" s="58">
        <v>1345</v>
      </c>
      <c r="G958" s="58">
        <v>1355</v>
      </c>
      <c r="H958" s="53">
        <f t="shared" ref="H958:H968" si="1761">SUM(F958-E958)*D958</f>
        <v>10000</v>
      </c>
      <c r="I958" s="53">
        <f t="shared" ref="I958" si="1762">SUM(G958-F958)*D958</f>
        <v>10000</v>
      </c>
      <c r="J958" s="53">
        <f t="shared" si="1757"/>
        <v>20000</v>
      </c>
    </row>
    <row r="959" spans="1:10">
      <c r="A959" s="57">
        <v>43966</v>
      </c>
      <c r="B959" s="53" t="s">
        <v>517</v>
      </c>
      <c r="C959" s="39" t="s">
        <v>422</v>
      </c>
      <c r="D959" s="60">
        <v>1000</v>
      </c>
      <c r="E959" s="58">
        <v>2450</v>
      </c>
      <c r="F959" s="58">
        <v>2470</v>
      </c>
      <c r="G959" s="58">
        <v>2490</v>
      </c>
      <c r="H959" s="53">
        <f t="shared" si="1761"/>
        <v>20000</v>
      </c>
      <c r="I959" s="53">
        <f t="shared" ref="I959" si="1763">SUM(G959-F959)*D959</f>
        <v>20000</v>
      </c>
      <c r="J959" s="53">
        <f t="shared" si="1757"/>
        <v>40000</v>
      </c>
    </row>
    <row r="960" spans="1:10">
      <c r="A960" s="57">
        <v>43964</v>
      </c>
      <c r="B960" s="53" t="s">
        <v>518</v>
      </c>
      <c r="C960" s="39" t="s">
        <v>422</v>
      </c>
      <c r="D960" s="60">
        <v>500</v>
      </c>
      <c r="E960" s="58">
        <v>1360</v>
      </c>
      <c r="F960" s="58">
        <v>1370</v>
      </c>
      <c r="G960" s="58">
        <v>1380</v>
      </c>
      <c r="H960" s="53">
        <f t="shared" si="1761"/>
        <v>5000</v>
      </c>
      <c r="I960" s="53">
        <f t="shared" ref="I960" si="1764">SUM(G960-F960)*D960</f>
        <v>5000</v>
      </c>
      <c r="J960" s="53">
        <f t="shared" si="1757"/>
        <v>10000</v>
      </c>
    </row>
    <row r="961" spans="1:10">
      <c r="A961" s="57">
        <v>43963</v>
      </c>
      <c r="B961" s="53" t="s">
        <v>429</v>
      </c>
      <c r="C961" s="39" t="s">
        <v>422</v>
      </c>
      <c r="D961" s="60">
        <v>1000</v>
      </c>
      <c r="E961" s="58">
        <v>682</v>
      </c>
      <c r="F961" s="58">
        <v>690</v>
      </c>
      <c r="G961" s="58">
        <v>0</v>
      </c>
      <c r="H961" s="53">
        <f t="shared" si="1761"/>
        <v>8000</v>
      </c>
      <c r="I961" s="53">
        <v>0</v>
      </c>
      <c r="J961" s="53">
        <f t="shared" si="1757"/>
        <v>8000</v>
      </c>
    </row>
    <row r="962" spans="1:10">
      <c r="A962" s="57">
        <v>43963</v>
      </c>
      <c r="B962" s="53" t="s">
        <v>498</v>
      </c>
      <c r="C962" s="39" t="s">
        <v>422</v>
      </c>
      <c r="D962" s="60">
        <v>500</v>
      </c>
      <c r="E962" s="58">
        <v>935</v>
      </c>
      <c r="F962" s="58">
        <v>925</v>
      </c>
      <c r="G962" s="58">
        <v>0</v>
      </c>
      <c r="H962" s="53">
        <f t="shared" si="1761"/>
        <v>-5000</v>
      </c>
      <c r="I962" s="53">
        <v>0</v>
      </c>
      <c r="J962" s="53">
        <f t="shared" si="1757"/>
        <v>-5000</v>
      </c>
    </row>
    <row r="963" spans="1:10">
      <c r="A963" s="57">
        <v>43962</v>
      </c>
      <c r="B963" s="53" t="s">
        <v>498</v>
      </c>
      <c r="C963" s="39" t="s">
        <v>422</v>
      </c>
      <c r="D963" s="60">
        <v>500</v>
      </c>
      <c r="E963" s="58">
        <v>915.5</v>
      </c>
      <c r="F963" s="58">
        <v>925</v>
      </c>
      <c r="G963" s="58">
        <v>0</v>
      </c>
      <c r="H963" s="53">
        <f t="shared" si="1761"/>
        <v>4750</v>
      </c>
      <c r="I963" s="53">
        <v>0</v>
      </c>
      <c r="J963" s="53">
        <f t="shared" si="1757"/>
        <v>4750</v>
      </c>
    </row>
    <row r="964" spans="1:10">
      <c r="A964" s="57">
        <v>43962</v>
      </c>
      <c r="B964" s="53" t="s">
        <v>515</v>
      </c>
      <c r="C964" s="39" t="s">
        <v>422</v>
      </c>
      <c r="D964" s="60">
        <v>1000</v>
      </c>
      <c r="E964" s="58">
        <v>546</v>
      </c>
      <c r="F964" s="58">
        <v>546</v>
      </c>
      <c r="G964" s="58">
        <v>0</v>
      </c>
      <c r="H964" s="53">
        <f t="shared" si="1761"/>
        <v>0</v>
      </c>
      <c r="I964" s="53">
        <v>0</v>
      </c>
      <c r="J964" s="53">
        <f t="shared" si="1757"/>
        <v>0</v>
      </c>
    </row>
    <row r="965" spans="1:10">
      <c r="A965" s="57">
        <v>43962</v>
      </c>
      <c r="B965" s="53" t="s">
        <v>516</v>
      </c>
      <c r="C965" s="39" t="s">
        <v>422</v>
      </c>
      <c r="D965" s="60">
        <v>500</v>
      </c>
      <c r="E965" s="58">
        <v>1335</v>
      </c>
      <c r="F965" s="58">
        <v>1324</v>
      </c>
      <c r="G965" s="58">
        <v>0</v>
      </c>
      <c r="H965" s="53">
        <f t="shared" si="1761"/>
        <v>-5500</v>
      </c>
      <c r="I965" s="53">
        <v>0</v>
      </c>
      <c r="J965" s="53">
        <f t="shared" si="1757"/>
        <v>-5500</v>
      </c>
    </row>
    <row r="966" spans="1:10">
      <c r="A966" s="57">
        <v>43959</v>
      </c>
      <c r="B966" s="53" t="s">
        <v>513</v>
      </c>
      <c r="C966" s="39" t="s">
        <v>422</v>
      </c>
      <c r="D966" s="60">
        <v>500</v>
      </c>
      <c r="E966" s="58">
        <v>1600</v>
      </c>
      <c r="F966" s="58">
        <v>1588</v>
      </c>
      <c r="G966" s="58">
        <v>0</v>
      </c>
      <c r="H966" s="53">
        <f t="shared" si="1761"/>
        <v>-6000</v>
      </c>
      <c r="I966" s="53">
        <v>0</v>
      </c>
      <c r="J966" s="53">
        <f t="shared" si="1757"/>
        <v>-6000</v>
      </c>
    </row>
    <row r="967" spans="1:10">
      <c r="A967" s="57">
        <v>43959</v>
      </c>
      <c r="B967" s="53" t="s">
        <v>519</v>
      </c>
      <c r="C967" s="39" t="s">
        <v>422</v>
      </c>
      <c r="D967" s="60">
        <v>1000</v>
      </c>
      <c r="E967" s="58">
        <v>513.5</v>
      </c>
      <c r="F967" s="58">
        <v>522</v>
      </c>
      <c r="G967" s="58">
        <v>0</v>
      </c>
      <c r="H967" s="53">
        <f t="shared" si="1761"/>
        <v>8500</v>
      </c>
      <c r="I967" s="53">
        <v>0</v>
      </c>
      <c r="J967" s="53">
        <f t="shared" si="1757"/>
        <v>8500</v>
      </c>
    </row>
    <row r="968" spans="1:10">
      <c r="A968" s="57">
        <v>43958</v>
      </c>
      <c r="B968" s="53" t="s">
        <v>520</v>
      </c>
      <c r="C968" s="39" t="s">
        <v>422</v>
      </c>
      <c r="D968" s="60">
        <v>500</v>
      </c>
      <c r="E968" s="58">
        <v>1495</v>
      </c>
      <c r="F968" s="58">
        <v>1510</v>
      </c>
      <c r="G968" s="58">
        <v>0</v>
      </c>
      <c r="H968" s="53">
        <f t="shared" si="1761"/>
        <v>7500</v>
      </c>
      <c r="I968" s="53">
        <v>0</v>
      </c>
      <c r="J968" s="53">
        <f t="shared" si="1757"/>
        <v>7500</v>
      </c>
    </row>
    <row r="969" spans="1:10">
      <c r="A969" s="57">
        <v>43957</v>
      </c>
      <c r="B969" s="53" t="s">
        <v>520</v>
      </c>
      <c r="C969" s="39" t="s">
        <v>315</v>
      </c>
      <c r="D969" s="60">
        <v>500</v>
      </c>
      <c r="E969" s="58">
        <v>1480</v>
      </c>
      <c r="F969" s="58">
        <v>1475</v>
      </c>
      <c r="G969" s="58">
        <v>0</v>
      </c>
      <c r="H969" s="53">
        <f>SUM(E969-F969)*D969</f>
        <v>2500</v>
      </c>
      <c r="I969" s="53">
        <v>0</v>
      </c>
      <c r="J969" s="53">
        <f t="shared" si="1757"/>
        <v>2500</v>
      </c>
    </row>
    <row r="970" spans="1:10">
      <c r="A970" s="57">
        <v>43957</v>
      </c>
      <c r="B970" s="53" t="s">
        <v>521</v>
      </c>
      <c r="C970" s="39" t="s">
        <v>422</v>
      </c>
      <c r="D970" s="60">
        <v>500</v>
      </c>
      <c r="E970" s="58">
        <v>1250</v>
      </c>
      <c r="F970" s="58">
        <v>1265</v>
      </c>
      <c r="G970" s="58">
        <v>1285</v>
      </c>
      <c r="H970" s="53">
        <f>SUM(F970-E970)*D970</f>
        <v>7500</v>
      </c>
      <c r="I970" s="53">
        <f t="shared" ref="I970:I972" si="1765">SUM(G970-F970)*D970</f>
        <v>10000</v>
      </c>
      <c r="J970" s="53">
        <f t="shared" si="1757"/>
        <v>17500</v>
      </c>
    </row>
    <row r="971" spans="1:10">
      <c r="A971" s="57">
        <v>43956</v>
      </c>
      <c r="B971" s="53" t="s">
        <v>522</v>
      </c>
      <c r="C971" s="39" t="s">
        <v>315</v>
      </c>
      <c r="D971" s="60">
        <v>1000</v>
      </c>
      <c r="E971" s="58">
        <v>399</v>
      </c>
      <c r="F971" s="58">
        <v>395</v>
      </c>
      <c r="G971" s="58">
        <v>0</v>
      </c>
      <c r="H971" s="53">
        <f>SUM(E971-F971)*D971</f>
        <v>4000</v>
      </c>
      <c r="I971" s="53">
        <v>0</v>
      </c>
      <c r="J971" s="53">
        <f t="shared" si="1757"/>
        <v>4000</v>
      </c>
    </row>
    <row r="972" spans="1:10">
      <c r="A972" s="57">
        <v>43955</v>
      </c>
      <c r="B972" s="53" t="s">
        <v>510</v>
      </c>
      <c r="C972" s="39" t="s">
        <v>422</v>
      </c>
      <c r="D972" s="60">
        <v>1000</v>
      </c>
      <c r="E972" s="58">
        <v>368</v>
      </c>
      <c r="F972" s="58">
        <v>372</v>
      </c>
      <c r="G972" s="58">
        <v>378</v>
      </c>
      <c r="H972" s="53">
        <f t="shared" ref="H972:H977" si="1766">SUM(F972-E972)*D972</f>
        <v>4000</v>
      </c>
      <c r="I972" s="53">
        <f t="shared" si="1765"/>
        <v>6000</v>
      </c>
      <c r="J972" s="53">
        <f t="shared" si="1757"/>
        <v>10000</v>
      </c>
    </row>
    <row r="973" spans="1:10">
      <c r="A973" s="57">
        <v>43951</v>
      </c>
      <c r="B973" s="53" t="s">
        <v>523</v>
      </c>
      <c r="C973" s="39" t="s">
        <v>422</v>
      </c>
      <c r="D973" s="60">
        <v>500</v>
      </c>
      <c r="E973" s="58">
        <v>370.5</v>
      </c>
      <c r="F973" s="58">
        <v>373.5</v>
      </c>
      <c r="G973" s="58">
        <v>376.5</v>
      </c>
      <c r="H973" s="53">
        <f t="shared" si="1766"/>
        <v>1500</v>
      </c>
      <c r="I973" s="53">
        <f t="shared" ref="I973:I975" si="1767">SUM(G973-F973)*D973</f>
        <v>1500</v>
      </c>
      <c r="J973" s="53">
        <f t="shared" si="1757"/>
        <v>3000</v>
      </c>
    </row>
    <row r="974" spans="1:10">
      <c r="A974" s="57">
        <v>43951</v>
      </c>
      <c r="B974" s="53" t="s">
        <v>524</v>
      </c>
      <c r="C974" s="39" t="s">
        <v>422</v>
      </c>
      <c r="D974" s="60">
        <v>500</v>
      </c>
      <c r="E974" s="58">
        <v>3760</v>
      </c>
      <c r="F974" s="58">
        <v>3785</v>
      </c>
      <c r="G974" s="58">
        <v>860</v>
      </c>
      <c r="H974" s="53">
        <f t="shared" si="1766"/>
        <v>12500</v>
      </c>
      <c r="I974" s="53">
        <v>0</v>
      </c>
      <c r="J974" s="53">
        <f t="shared" si="1757"/>
        <v>12500</v>
      </c>
    </row>
    <row r="975" spans="1:10">
      <c r="A975" s="57">
        <v>43951</v>
      </c>
      <c r="B975" s="53" t="s">
        <v>459</v>
      </c>
      <c r="C975" s="39" t="s">
        <v>422</v>
      </c>
      <c r="D975" s="60">
        <v>500</v>
      </c>
      <c r="E975" s="58">
        <v>840</v>
      </c>
      <c r="F975" s="58">
        <v>850</v>
      </c>
      <c r="G975" s="58">
        <v>860</v>
      </c>
      <c r="H975" s="53">
        <f t="shared" si="1766"/>
        <v>5000</v>
      </c>
      <c r="I975" s="53">
        <f t="shared" si="1767"/>
        <v>5000</v>
      </c>
      <c r="J975" s="53">
        <f t="shared" si="1757"/>
        <v>10000</v>
      </c>
    </row>
    <row r="976" spans="1:10">
      <c r="A976" s="57">
        <v>43950</v>
      </c>
      <c r="B976" s="53" t="s">
        <v>525</v>
      </c>
      <c r="C976" s="39" t="s">
        <v>422</v>
      </c>
      <c r="D976" s="60">
        <v>500</v>
      </c>
      <c r="E976" s="58">
        <v>961</v>
      </c>
      <c r="F976" s="58">
        <v>971</v>
      </c>
      <c r="G976" s="58">
        <v>982</v>
      </c>
      <c r="H976" s="53">
        <f t="shared" si="1766"/>
        <v>5000</v>
      </c>
      <c r="I976" s="53">
        <f t="shared" ref="I976" si="1768">SUM(G976-F976)*D976</f>
        <v>5500</v>
      </c>
      <c r="J976" s="53">
        <f t="shared" si="1757"/>
        <v>10500</v>
      </c>
    </row>
    <row r="977" spans="1:10">
      <c r="A977" s="57">
        <v>43949</v>
      </c>
      <c r="B977" s="53" t="s">
        <v>526</v>
      </c>
      <c r="C977" s="39" t="s">
        <v>422</v>
      </c>
      <c r="D977" s="60">
        <v>250</v>
      </c>
      <c r="E977" s="58">
        <v>2115</v>
      </c>
      <c r="F977" s="58">
        <v>2150</v>
      </c>
      <c r="G977" s="58">
        <v>2200</v>
      </c>
      <c r="H977" s="53">
        <f t="shared" si="1766"/>
        <v>8750</v>
      </c>
      <c r="I977" s="53">
        <f t="shared" ref="I977" si="1769">SUM(G977-F977)*D977</f>
        <v>12500</v>
      </c>
      <c r="J977" s="53">
        <f t="shared" si="1757"/>
        <v>21250</v>
      </c>
    </row>
    <row r="978" spans="1:10">
      <c r="A978" s="57">
        <v>43949</v>
      </c>
      <c r="B978" s="53" t="s">
        <v>445</v>
      </c>
      <c r="C978" s="39" t="s">
        <v>315</v>
      </c>
      <c r="D978" s="60">
        <v>250</v>
      </c>
      <c r="E978" s="58">
        <v>2300</v>
      </c>
      <c r="F978" s="58">
        <v>2308</v>
      </c>
      <c r="G978" s="58">
        <v>0</v>
      </c>
      <c r="H978" s="53">
        <f>SUM(E978-F978)*D978</f>
        <v>-2000</v>
      </c>
      <c r="I978" s="53">
        <v>0</v>
      </c>
      <c r="J978" s="53">
        <f t="shared" si="1757"/>
        <v>-2000</v>
      </c>
    </row>
    <row r="979" spans="1:10">
      <c r="A979" s="57">
        <v>43948</v>
      </c>
      <c r="B979" s="53" t="s">
        <v>516</v>
      </c>
      <c r="C979" s="39" t="s">
        <v>422</v>
      </c>
      <c r="D979" s="60">
        <v>500</v>
      </c>
      <c r="E979" s="58">
        <v>1415</v>
      </c>
      <c r="F979" s="58">
        <v>1415</v>
      </c>
      <c r="G979" s="58">
        <v>0</v>
      </c>
      <c r="H979" s="53">
        <f t="shared" ref="H979:H986" si="1770">SUM(F979-E979)*D979</f>
        <v>0</v>
      </c>
      <c r="I979" s="53">
        <v>0</v>
      </c>
      <c r="J979" s="53">
        <f t="shared" si="1757"/>
        <v>0</v>
      </c>
    </row>
    <row r="980" spans="1:10">
      <c r="A980" s="57">
        <v>43945</v>
      </c>
      <c r="B980" s="53" t="s">
        <v>527</v>
      </c>
      <c r="C980" s="39" t="s">
        <v>422</v>
      </c>
      <c r="D980" s="60">
        <v>500</v>
      </c>
      <c r="E980" s="58">
        <v>845.5</v>
      </c>
      <c r="F980" s="58">
        <v>855</v>
      </c>
      <c r="G980" s="58">
        <v>0</v>
      </c>
      <c r="H980" s="53">
        <f t="shared" si="1770"/>
        <v>4750</v>
      </c>
      <c r="I980" s="53">
        <v>0</v>
      </c>
      <c r="J980" s="53">
        <f t="shared" si="1757"/>
        <v>4750</v>
      </c>
    </row>
    <row r="981" spans="1:10">
      <c r="A981" s="57">
        <v>43943</v>
      </c>
      <c r="B981" s="53" t="s">
        <v>512</v>
      </c>
      <c r="C981" s="39" t="s">
        <v>422</v>
      </c>
      <c r="D981" s="60">
        <v>500</v>
      </c>
      <c r="E981" s="58">
        <v>1485</v>
      </c>
      <c r="F981" s="58">
        <v>1495</v>
      </c>
      <c r="G981" s="58">
        <v>0</v>
      </c>
      <c r="H981" s="53">
        <f t="shared" si="1770"/>
        <v>5000</v>
      </c>
      <c r="I981" s="53">
        <v>0</v>
      </c>
      <c r="J981" s="53">
        <f t="shared" si="1757"/>
        <v>5000</v>
      </c>
    </row>
    <row r="982" spans="1:10">
      <c r="A982" s="57">
        <v>43942</v>
      </c>
      <c r="B982" s="53" t="s">
        <v>528</v>
      </c>
      <c r="C982" s="39" t="s">
        <v>422</v>
      </c>
      <c r="D982" s="60">
        <v>250</v>
      </c>
      <c r="E982" s="58">
        <v>2450</v>
      </c>
      <c r="F982" s="58">
        <v>2470</v>
      </c>
      <c r="G982" s="58">
        <v>0</v>
      </c>
      <c r="H982" s="53">
        <f t="shared" si="1770"/>
        <v>5000</v>
      </c>
      <c r="I982" s="53">
        <v>0</v>
      </c>
      <c r="J982" s="53">
        <f t="shared" si="1757"/>
        <v>5000</v>
      </c>
    </row>
    <row r="983" spans="1:10">
      <c r="A983" s="57">
        <v>43941</v>
      </c>
      <c r="B983" s="53" t="s">
        <v>498</v>
      </c>
      <c r="C983" s="39" t="s">
        <v>422</v>
      </c>
      <c r="D983" s="60">
        <v>500</v>
      </c>
      <c r="E983" s="58">
        <v>950</v>
      </c>
      <c r="F983" s="58">
        <v>938</v>
      </c>
      <c r="G983" s="58">
        <v>0</v>
      </c>
      <c r="H983" s="53">
        <f t="shared" si="1770"/>
        <v>-6000</v>
      </c>
      <c r="I983" s="53">
        <v>0</v>
      </c>
      <c r="J983" s="53">
        <f t="shared" si="1757"/>
        <v>-6000</v>
      </c>
    </row>
    <row r="984" spans="1:10">
      <c r="A984" s="57">
        <v>43941</v>
      </c>
      <c r="B984" s="53" t="s">
        <v>497</v>
      </c>
      <c r="C984" s="39" t="s">
        <v>422</v>
      </c>
      <c r="D984" s="60">
        <v>250</v>
      </c>
      <c r="E984" s="58">
        <v>2340</v>
      </c>
      <c r="F984" s="58">
        <v>2370</v>
      </c>
      <c r="G984" s="58">
        <v>0</v>
      </c>
      <c r="H984" s="53">
        <f t="shared" si="1770"/>
        <v>7500</v>
      </c>
      <c r="I984" s="53">
        <v>0</v>
      </c>
      <c r="J984" s="53">
        <f t="shared" si="1757"/>
        <v>7500</v>
      </c>
    </row>
    <row r="985" spans="1:10">
      <c r="A985" s="57">
        <v>43937</v>
      </c>
      <c r="B985" s="53" t="s">
        <v>528</v>
      </c>
      <c r="C985" s="39" t="s">
        <v>422</v>
      </c>
      <c r="D985" s="60">
        <v>250</v>
      </c>
      <c r="E985" s="58">
        <v>2421</v>
      </c>
      <c r="F985" s="58">
        <v>2440</v>
      </c>
      <c r="G985" s="58">
        <v>0</v>
      </c>
      <c r="H985" s="53">
        <f t="shared" si="1770"/>
        <v>4750</v>
      </c>
      <c r="I985" s="53">
        <v>0</v>
      </c>
      <c r="J985" s="53">
        <f t="shared" si="1757"/>
        <v>4750</v>
      </c>
    </row>
    <row r="986" spans="1:10">
      <c r="A986" s="57">
        <v>43935</v>
      </c>
      <c r="B986" s="53" t="s">
        <v>529</v>
      </c>
      <c r="C986" s="39" t="s">
        <v>422</v>
      </c>
      <c r="D986" s="60">
        <v>500</v>
      </c>
      <c r="E986" s="58">
        <v>983</v>
      </c>
      <c r="F986" s="58">
        <v>993</v>
      </c>
      <c r="G986" s="58">
        <v>0</v>
      </c>
      <c r="H986" s="53">
        <f t="shared" si="1770"/>
        <v>5000</v>
      </c>
      <c r="I986" s="53">
        <v>0</v>
      </c>
      <c r="J986" s="53">
        <f t="shared" si="1757"/>
        <v>5000</v>
      </c>
    </row>
    <row r="987" spans="1:10">
      <c r="A987" s="57">
        <v>43934</v>
      </c>
      <c r="B987" s="53" t="s">
        <v>530</v>
      </c>
      <c r="C987" s="39" t="s">
        <v>422</v>
      </c>
      <c r="D987" s="60">
        <v>150</v>
      </c>
      <c r="E987" s="58">
        <v>3390</v>
      </c>
      <c r="F987" s="58">
        <v>3430</v>
      </c>
      <c r="G987" s="58">
        <v>3460</v>
      </c>
      <c r="H987" s="53">
        <f t="shared" ref="H987" si="1771">SUM(F987-E987)*D987</f>
        <v>6000</v>
      </c>
      <c r="I987" s="53">
        <f t="shared" ref="I987" si="1772">SUM(G987-F987)*D987</f>
        <v>4500</v>
      </c>
      <c r="J987" s="53">
        <f t="shared" si="1757"/>
        <v>10500</v>
      </c>
    </row>
    <row r="988" spans="1:10">
      <c r="A988" s="57">
        <v>43930</v>
      </c>
      <c r="B988" s="53" t="s">
        <v>531</v>
      </c>
      <c r="C988" s="39" t="s">
        <v>422</v>
      </c>
      <c r="D988" s="60">
        <v>500</v>
      </c>
      <c r="E988" s="58">
        <v>972</v>
      </c>
      <c r="F988" s="58">
        <v>985</v>
      </c>
      <c r="G988" s="58">
        <v>995</v>
      </c>
      <c r="H988" s="53">
        <f t="shared" ref="H988" si="1773">SUM(F988-E988)*D988</f>
        <v>6500</v>
      </c>
      <c r="I988" s="53">
        <f t="shared" ref="I988:I990" si="1774">SUM(G988-F988)*D988</f>
        <v>5000</v>
      </c>
      <c r="J988" s="53">
        <f t="shared" si="1757"/>
        <v>11500</v>
      </c>
    </row>
    <row r="989" spans="1:10">
      <c r="A989" s="57">
        <v>43929</v>
      </c>
      <c r="B989" s="53" t="s">
        <v>532</v>
      </c>
      <c r="C989" s="39" t="s">
        <v>422</v>
      </c>
      <c r="D989" s="60">
        <v>500</v>
      </c>
      <c r="E989" s="58">
        <v>1295</v>
      </c>
      <c r="F989" s="58">
        <v>1280</v>
      </c>
      <c r="G989" s="58">
        <v>0</v>
      </c>
      <c r="H989" s="53">
        <f t="shared" ref="H989" si="1775">SUM(F989-E989)*D989</f>
        <v>-7500</v>
      </c>
      <c r="I989" s="53">
        <v>0</v>
      </c>
      <c r="J989" s="53">
        <f t="shared" si="1757"/>
        <v>-7500</v>
      </c>
    </row>
    <row r="990" spans="1:10">
      <c r="A990" s="57">
        <v>43928</v>
      </c>
      <c r="B990" s="53" t="s">
        <v>532</v>
      </c>
      <c r="C990" s="39" t="s">
        <v>422</v>
      </c>
      <c r="D990" s="60">
        <v>500</v>
      </c>
      <c r="E990" s="58">
        <v>1250</v>
      </c>
      <c r="F990" s="58">
        <v>1265</v>
      </c>
      <c r="G990" s="58">
        <v>1275</v>
      </c>
      <c r="H990" s="53">
        <f t="shared" ref="H990" si="1776">SUM(F990-E990)*D990</f>
        <v>7500</v>
      </c>
      <c r="I990" s="53">
        <f t="shared" si="1774"/>
        <v>5000</v>
      </c>
      <c r="J990" s="53">
        <f t="shared" si="1757"/>
        <v>12500</v>
      </c>
    </row>
    <row r="991" spans="1:10">
      <c r="A991" s="57">
        <v>43924</v>
      </c>
      <c r="B991" s="53" t="s">
        <v>516</v>
      </c>
      <c r="C991" s="39" t="s">
        <v>422</v>
      </c>
      <c r="D991" s="60">
        <v>500</v>
      </c>
      <c r="E991" s="58">
        <v>1155.1</v>
      </c>
      <c r="F991" s="58">
        <v>1165</v>
      </c>
      <c r="G991" s="58">
        <v>1175</v>
      </c>
      <c r="H991" s="53">
        <f t="shared" ref="H991" si="1777">SUM(F991-E991)*D991</f>
        <v>4950.00000000005</v>
      </c>
      <c r="I991" s="53">
        <f t="shared" ref="I991" si="1778">SUM(G991-F991)*D991</f>
        <v>5000</v>
      </c>
      <c r="J991" s="53">
        <f t="shared" si="1757"/>
        <v>9950.00000000005</v>
      </c>
    </row>
    <row r="992" spans="1:10">
      <c r="A992" s="61"/>
      <c r="B992" s="61"/>
      <c r="C992" s="61"/>
      <c r="D992" s="61"/>
      <c r="E992" s="61"/>
      <c r="F992" s="61"/>
      <c r="G992" s="61"/>
      <c r="H992" s="62">
        <f>SUM(H951:H991)</f>
        <v>173950</v>
      </c>
      <c r="I992" s="61"/>
      <c r="J992" s="62">
        <f>SUM(J951:J991)</f>
        <v>283950</v>
      </c>
    </row>
    <row r="993" spans="1:10">
      <c r="A993" s="57">
        <v>43921</v>
      </c>
      <c r="B993" s="53" t="s">
        <v>516</v>
      </c>
      <c r="C993" s="39" t="s">
        <v>315</v>
      </c>
      <c r="D993" s="60">
        <v>500</v>
      </c>
      <c r="E993" s="58">
        <v>1072</v>
      </c>
      <c r="F993" s="58">
        <v>1062</v>
      </c>
      <c r="G993" s="58">
        <v>1052</v>
      </c>
      <c r="H993" s="53">
        <f>SUM(E993-F993)*D993</f>
        <v>5000</v>
      </c>
      <c r="I993" s="53">
        <f>SUM(F993-G993)*D993</f>
        <v>5000</v>
      </c>
      <c r="J993" s="53">
        <f t="shared" ref="J993:J1028" si="1779">SUM(H993:I993)</f>
        <v>10000</v>
      </c>
    </row>
    <row r="994" spans="1:10">
      <c r="A994" s="57">
        <v>43921</v>
      </c>
      <c r="B994" s="53" t="s">
        <v>512</v>
      </c>
      <c r="C994" s="39" t="s">
        <v>422</v>
      </c>
      <c r="D994" s="60">
        <v>500</v>
      </c>
      <c r="E994" s="58">
        <v>1330</v>
      </c>
      <c r="F994" s="58">
        <v>1340</v>
      </c>
      <c r="G994" s="58">
        <v>1350</v>
      </c>
      <c r="H994" s="53">
        <f t="shared" ref="H994" si="1780">SUM(F994-E994)*D994</f>
        <v>5000</v>
      </c>
      <c r="I994" s="53">
        <f t="shared" ref="I994" si="1781">SUM(G994-F994)*D994</f>
        <v>5000</v>
      </c>
      <c r="J994" s="53">
        <f t="shared" si="1779"/>
        <v>10000</v>
      </c>
    </row>
    <row r="995" spans="1:10">
      <c r="A995" s="57">
        <v>43920</v>
      </c>
      <c r="B995" s="53" t="s">
        <v>517</v>
      </c>
      <c r="C995" s="39" t="s">
        <v>422</v>
      </c>
      <c r="D995" s="60">
        <v>500</v>
      </c>
      <c r="E995" s="58">
        <v>1895</v>
      </c>
      <c r="F995" s="58">
        <v>1910</v>
      </c>
      <c r="G995" s="58">
        <v>1935</v>
      </c>
      <c r="H995" s="53">
        <f t="shared" ref="H995" si="1782">SUM(F995-E995)*D995</f>
        <v>7500</v>
      </c>
      <c r="I995" s="53">
        <f t="shared" ref="I995" si="1783">SUM(G995-F995)*D995</f>
        <v>12500</v>
      </c>
      <c r="J995" s="53">
        <f t="shared" si="1779"/>
        <v>20000</v>
      </c>
    </row>
    <row r="996" spans="1:10">
      <c r="A996" s="57">
        <v>43920</v>
      </c>
      <c r="B996" s="53" t="s">
        <v>502</v>
      </c>
      <c r="C996" s="39" t="s">
        <v>422</v>
      </c>
      <c r="D996" s="60">
        <v>500</v>
      </c>
      <c r="E996" s="58">
        <v>1175</v>
      </c>
      <c r="F996" s="58">
        <v>1172</v>
      </c>
      <c r="G996" s="58">
        <v>0</v>
      </c>
      <c r="H996" s="53">
        <f t="shared" ref="H996" si="1784">SUM(F996-E996)*D996</f>
        <v>-1500</v>
      </c>
      <c r="I996" s="53">
        <v>0</v>
      </c>
      <c r="J996" s="53">
        <f t="shared" si="1779"/>
        <v>-1500</v>
      </c>
    </row>
    <row r="997" spans="1:10">
      <c r="A997" s="57">
        <v>43917</v>
      </c>
      <c r="B997" s="53" t="s">
        <v>509</v>
      </c>
      <c r="C997" s="39" t="s">
        <v>422</v>
      </c>
      <c r="D997" s="60">
        <v>500</v>
      </c>
      <c r="E997" s="58">
        <v>860</v>
      </c>
      <c r="F997" s="58">
        <v>868</v>
      </c>
      <c r="G997" s="58">
        <v>0</v>
      </c>
      <c r="H997" s="53">
        <f t="shared" ref="H997" si="1785">SUM(F997-E997)*D997</f>
        <v>4000</v>
      </c>
      <c r="I997" s="53">
        <v>0</v>
      </c>
      <c r="J997" s="53">
        <f t="shared" si="1779"/>
        <v>4000</v>
      </c>
    </row>
    <row r="998" spans="1:10">
      <c r="A998" s="57">
        <v>43916</v>
      </c>
      <c r="B998" s="53" t="s">
        <v>502</v>
      </c>
      <c r="C998" s="39" t="s">
        <v>422</v>
      </c>
      <c r="D998" s="60">
        <v>500</v>
      </c>
      <c r="E998" s="58">
        <v>1151</v>
      </c>
      <c r="F998" s="58">
        <v>1138</v>
      </c>
      <c r="G998" s="58">
        <v>0</v>
      </c>
      <c r="H998" s="53">
        <f t="shared" ref="H998" si="1786">SUM(F998-E998)*D998</f>
        <v>-6500</v>
      </c>
      <c r="I998" s="53">
        <v>0</v>
      </c>
      <c r="J998" s="53">
        <f t="shared" si="1779"/>
        <v>-6500</v>
      </c>
    </row>
    <row r="999" spans="1:10">
      <c r="A999" s="57">
        <v>43916</v>
      </c>
      <c r="B999" s="53" t="s">
        <v>533</v>
      </c>
      <c r="C999" s="39" t="s">
        <v>422</v>
      </c>
      <c r="D999" s="60">
        <v>500</v>
      </c>
      <c r="E999" s="58">
        <v>820</v>
      </c>
      <c r="F999" s="58">
        <v>828</v>
      </c>
      <c r="G999" s="58">
        <v>0</v>
      </c>
      <c r="H999" s="53">
        <f t="shared" ref="H999" si="1787">SUM(F999-E999)*D999</f>
        <v>4000</v>
      </c>
      <c r="I999" s="53">
        <v>0</v>
      </c>
      <c r="J999" s="53">
        <f t="shared" si="1779"/>
        <v>4000</v>
      </c>
    </row>
    <row r="1000" spans="1:10">
      <c r="A1000" s="57">
        <v>43915</v>
      </c>
      <c r="B1000" s="53" t="s">
        <v>520</v>
      </c>
      <c r="C1000" s="39" t="s">
        <v>422</v>
      </c>
      <c r="D1000" s="60">
        <v>500</v>
      </c>
      <c r="E1000" s="58">
        <v>1035</v>
      </c>
      <c r="F1000" s="58">
        <v>1045</v>
      </c>
      <c r="G1000" s="58">
        <v>1055</v>
      </c>
      <c r="H1000" s="53">
        <f t="shared" ref="H1000:H1001" si="1788">SUM(F1000-E1000)*D1000</f>
        <v>5000</v>
      </c>
      <c r="I1000" s="53">
        <f t="shared" ref="I1000:I1001" si="1789">SUM(G1000-F1000)*D1000</f>
        <v>5000</v>
      </c>
      <c r="J1000" s="53">
        <f t="shared" si="1779"/>
        <v>10000</v>
      </c>
    </row>
    <row r="1001" spans="1:10">
      <c r="A1001" s="57">
        <v>43915</v>
      </c>
      <c r="B1001" s="53" t="s">
        <v>503</v>
      </c>
      <c r="C1001" s="39" t="s">
        <v>422</v>
      </c>
      <c r="D1001" s="60">
        <v>500</v>
      </c>
      <c r="E1001" s="58">
        <v>1550</v>
      </c>
      <c r="F1001" s="58">
        <v>1560</v>
      </c>
      <c r="G1001" s="58">
        <v>1575</v>
      </c>
      <c r="H1001" s="53">
        <f t="shared" si="1788"/>
        <v>5000</v>
      </c>
      <c r="I1001" s="53">
        <f t="shared" si="1789"/>
        <v>7500</v>
      </c>
      <c r="J1001" s="53">
        <f t="shared" si="1779"/>
        <v>12500</v>
      </c>
    </row>
    <row r="1002" spans="1:10">
      <c r="A1002" s="57">
        <v>43914</v>
      </c>
      <c r="B1002" s="53" t="s">
        <v>516</v>
      </c>
      <c r="C1002" s="39" t="s">
        <v>315</v>
      </c>
      <c r="D1002" s="60">
        <v>500</v>
      </c>
      <c r="E1002" s="58">
        <v>1150</v>
      </c>
      <c r="F1002" s="58">
        <v>1140</v>
      </c>
      <c r="G1002" s="58">
        <v>1130</v>
      </c>
      <c r="H1002" s="53">
        <f>SUM(E1002-F1002)*D1002</f>
        <v>5000</v>
      </c>
      <c r="I1002" s="53">
        <f>SUM(F1002-G1002)*D1002</f>
        <v>5000</v>
      </c>
      <c r="J1002" s="53">
        <f t="shared" si="1779"/>
        <v>10000</v>
      </c>
    </row>
    <row r="1003" spans="1:10">
      <c r="A1003" s="57">
        <v>43914</v>
      </c>
      <c r="B1003" s="53" t="s">
        <v>512</v>
      </c>
      <c r="C1003" s="39" t="s">
        <v>422</v>
      </c>
      <c r="D1003" s="60">
        <v>500</v>
      </c>
      <c r="E1003" s="58">
        <v>1310</v>
      </c>
      <c r="F1003" s="58">
        <v>1295</v>
      </c>
      <c r="G1003" s="58">
        <v>0</v>
      </c>
      <c r="H1003" s="53">
        <f>SUM(F1003-E1003)*D1003</f>
        <v>-7500</v>
      </c>
      <c r="I1003" s="53">
        <v>0</v>
      </c>
      <c r="J1003" s="53">
        <f t="shared" si="1779"/>
        <v>-7500</v>
      </c>
    </row>
    <row r="1004" spans="1:10">
      <c r="A1004" s="57">
        <v>43910</v>
      </c>
      <c r="B1004" s="53" t="s">
        <v>502</v>
      </c>
      <c r="C1004" s="39" t="s">
        <v>422</v>
      </c>
      <c r="D1004" s="60">
        <v>500</v>
      </c>
      <c r="E1004" s="58">
        <v>1136</v>
      </c>
      <c r="F1004" s="58">
        <v>1146</v>
      </c>
      <c r="G1004" s="58">
        <v>1156</v>
      </c>
      <c r="H1004" s="53">
        <f>SUM(F1004-E1004)*D1004</f>
        <v>5000</v>
      </c>
      <c r="I1004" s="53">
        <f>SUM(G1004-F1004)*D1004</f>
        <v>5000</v>
      </c>
      <c r="J1004" s="53">
        <f t="shared" si="1779"/>
        <v>10000</v>
      </c>
    </row>
    <row r="1005" spans="1:10">
      <c r="A1005" s="57">
        <v>43910</v>
      </c>
      <c r="B1005" s="53" t="s">
        <v>513</v>
      </c>
      <c r="C1005" s="39" t="s">
        <v>422</v>
      </c>
      <c r="D1005" s="60">
        <v>500</v>
      </c>
      <c r="E1005" s="58">
        <v>1248</v>
      </c>
      <c r="F1005" s="58">
        <v>1258</v>
      </c>
      <c r="G1005" s="58">
        <v>1268</v>
      </c>
      <c r="H1005" s="53">
        <f>SUM(F1005-E1005)*D1005</f>
        <v>5000</v>
      </c>
      <c r="I1005" s="53">
        <f>SUM(G1005-F1005)*D1005</f>
        <v>5000</v>
      </c>
      <c r="J1005" s="53">
        <f t="shared" si="1779"/>
        <v>10000</v>
      </c>
    </row>
    <row r="1006" spans="1:10">
      <c r="A1006" s="57">
        <v>43909</v>
      </c>
      <c r="B1006" s="53" t="s">
        <v>510</v>
      </c>
      <c r="C1006" s="39" t="s">
        <v>422</v>
      </c>
      <c r="D1006" s="60">
        <v>4000</v>
      </c>
      <c r="E1006" s="58">
        <v>264.1</v>
      </c>
      <c r="F1006" s="58">
        <v>264.1</v>
      </c>
      <c r="G1006" s="58">
        <v>0</v>
      </c>
      <c r="H1006" s="53">
        <f>SUM(E1006-F1006)*D1006</f>
        <v>0</v>
      </c>
      <c r="I1006" s="53">
        <v>0</v>
      </c>
      <c r="J1006" s="53">
        <f t="shared" si="1779"/>
        <v>0</v>
      </c>
    </row>
    <row r="1007" spans="1:10">
      <c r="A1007" s="57">
        <v>43909</v>
      </c>
      <c r="B1007" s="53" t="s">
        <v>512</v>
      </c>
      <c r="C1007" s="39" t="s">
        <v>315</v>
      </c>
      <c r="D1007" s="60">
        <v>500</v>
      </c>
      <c r="E1007" s="58">
        <v>1355</v>
      </c>
      <c r="F1007" s="58">
        <v>1367</v>
      </c>
      <c r="G1007" s="58">
        <v>0</v>
      </c>
      <c r="H1007" s="53">
        <f>SUM(E1007-F1007)*D1007</f>
        <v>-6000</v>
      </c>
      <c r="I1007" s="53">
        <v>0</v>
      </c>
      <c r="J1007" s="53">
        <f t="shared" si="1779"/>
        <v>-6000</v>
      </c>
    </row>
    <row r="1008" spans="1:10">
      <c r="A1008" s="57">
        <v>43908</v>
      </c>
      <c r="B1008" s="53" t="s">
        <v>534</v>
      </c>
      <c r="C1008" s="39" t="s">
        <v>315</v>
      </c>
      <c r="D1008" s="60">
        <v>1000</v>
      </c>
      <c r="E1008" s="58">
        <v>550</v>
      </c>
      <c r="F1008" s="58">
        <v>545</v>
      </c>
      <c r="G1008" s="58">
        <v>540</v>
      </c>
      <c r="H1008" s="53">
        <f>SUM(E1008-F1008)*D1008</f>
        <v>5000</v>
      </c>
      <c r="I1008" s="53">
        <f>SUM(F1008-G1008)*D1008</f>
        <v>5000</v>
      </c>
      <c r="J1008" s="53">
        <f t="shared" si="1779"/>
        <v>10000</v>
      </c>
    </row>
    <row r="1009" spans="1:10">
      <c r="A1009" s="57">
        <v>43908</v>
      </c>
      <c r="B1009" s="53" t="s">
        <v>518</v>
      </c>
      <c r="C1009" s="39" t="s">
        <v>315</v>
      </c>
      <c r="D1009" s="60">
        <v>500</v>
      </c>
      <c r="E1009" s="58">
        <v>1250</v>
      </c>
      <c r="F1009" s="58">
        <v>1242</v>
      </c>
      <c r="G1009" s="58">
        <v>1230</v>
      </c>
      <c r="H1009" s="53">
        <f>SUM(E1009-F1009)*D1009</f>
        <v>4000</v>
      </c>
      <c r="I1009" s="53">
        <f>SUM(F1009-G1009)*D1009</f>
        <v>6000</v>
      </c>
      <c r="J1009" s="53">
        <f t="shared" si="1779"/>
        <v>10000</v>
      </c>
    </row>
    <row r="1010" spans="1:10">
      <c r="A1010" s="57">
        <v>43908</v>
      </c>
      <c r="B1010" s="53" t="s">
        <v>535</v>
      </c>
      <c r="C1010" s="39" t="s">
        <v>315</v>
      </c>
      <c r="D1010" s="60">
        <v>500</v>
      </c>
      <c r="E1010" s="58">
        <v>1095</v>
      </c>
      <c r="F1010" s="58">
        <v>1090</v>
      </c>
      <c r="G1010" s="58">
        <v>0</v>
      </c>
      <c r="H1010" s="53">
        <f>SUM(E1010-F1010)*D1010</f>
        <v>2500</v>
      </c>
      <c r="I1010" s="53">
        <v>0</v>
      </c>
      <c r="J1010" s="53">
        <f t="shared" si="1779"/>
        <v>2500</v>
      </c>
    </row>
    <row r="1011" spans="1:10">
      <c r="A1011" s="57">
        <v>43907</v>
      </c>
      <c r="B1011" s="53" t="s">
        <v>536</v>
      </c>
      <c r="C1011" s="39" t="s">
        <v>422</v>
      </c>
      <c r="D1011" s="60">
        <v>1000</v>
      </c>
      <c r="E1011" s="58">
        <v>382</v>
      </c>
      <c r="F1011" s="58">
        <v>386</v>
      </c>
      <c r="G1011" s="58">
        <v>389.9</v>
      </c>
      <c r="H1011" s="53">
        <f>SUM(F1011-E1011)*D1011</f>
        <v>4000</v>
      </c>
      <c r="I1011" s="53">
        <f>SUM(G1011-F1011)*D1011</f>
        <v>3899.99999999998</v>
      </c>
      <c r="J1011" s="53">
        <f t="shared" si="1779"/>
        <v>7899.99999999998</v>
      </c>
    </row>
    <row r="1012" spans="1:10">
      <c r="A1012" s="57">
        <v>43906</v>
      </c>
      <c r="B1012" s="53" t="s">
        <v>537</v>
      </c>
      <c r="C1012" s="39" t="s">
        <v>315</v>
      </c>
      <c r="D1012" s="60">
        <v>500</v>
      </c>
      <c r="E1012" s="58">
        <v>775</v>
      </c>
      <c r="F1012" s="58">
        <v>765</v>
      </c>
      <c r="G1012" s="58">
        <v>0</v>
      </c>
      <c r="H1012" s="53">
        <f>SUM(E1012-F1012)*D1012</f>
        <v>5000</v>
      </c>
      <c r="I1012" s="53">
        <v>0</v>
      </c>
      <c r="J1012" s="53">
        <f t="shared" si="1779"/>
        <v>5000</v>
      </c>
    </row>
    <row r="1013" spans="1:10">
      <c r="A1013" s="57">
        <v>43906</v>
      </c>
      <c r="B1013" s="53" t="s">
        <v>517</v>
      </c>
      <c r="C1013" s="39" t="s">
        <v>422</v>
      </c>
      <c r="D1013" s="60">
        <v>250</v>
      </c>
      <c r="E1013" s="58">
        <v>2020</v>
      </c>
      <c r="F1013" s="58">
        <v>2005</v>
      </c>
      <c r="G1013" s="58">
        <v>0</v>
      </c>
      <c r="H1013" s="53">
        <f>SUM(F1013-E1013)*D1013</f>
        <v>-3750</v>
      </c>
      <c r="I1013" s="53">
        <v>0</v>
      </c>
      <c r="J1013" s="53">
        <f t="shared" si="1779"/>
        <v>-3750</v>
      </c>
    </row>
    <row r="1014" spans="1:10">
      <c r="A1014" s="57">
        <v>43903</v>
      </c>
      <c r="B1014" s="53" t="s">
        <v>538</v>
      </c>
      <c r="C1014" s="39" t="s">
        <v>422</v>
      </c>
      <c r="D1014" s="60">
        <v>500</v>
      </c>
      <c r="E1014" s="58">
        <v>1990</v>
      </c>
      <c r="F1014" s="58">
        <v>2005</v>
      </c>
      <c r="G1014" s="58">
        <v>2020</v>
      </c>
      <c r="H1014" s="53">
        <f>SUM(F1014-E1014)*D1014</f>
        <v>7500</v>
      </c>
      <c r="I1014" s="53">
        <f>SUM(G1014-F1014)*D1014</f>
        <v>7500</v>
      </c>
      <c r="J1014" s="53">
        <f t="shared" si="1779"/>
        <v>15000</v>
      </c>
    </row>
    <row r="1015" spans="1:10">
      <c r="A1015" s="57">
        <v>43902</v>
      </c>
      <c r="B1015" s="53" t="s">
        <v>538</v>
      </c>
      <c r="C1015" s="39" t="s">
        <v>315</v>
      </c>
      <c r="D1015" s="60">
        <v>500</v>
      </c>
      <c r="E1015" s="58">
        <v>1950</v>
      </c>
      <c r="F1015" s="58">
        <v>1935</v>
      </c>
      <c r="G1015" s="58">
        <v>1920</v>
      </c>
      <c r="H1015" s="53">
        <f>SUM(E1015-F1015)*D1015</f>
        <v>7500</v>
      </c>
      <c r="I1015" s="53">
        <f>SUM(F1015-G1015)*D1015</f>
        <v>7500</v>
      </c>
      <c r="J1015" s="53">
        <f t="shared" si="1779"/>
        <v>15000</v>
      </c>
    </row>
    <row r="1016" spans="1:10">
      <c r="A1016" s="57">
        <v>43901</v>
      </c>
      <c r="B1016" s="53" t="s">
        <v>512</v>
      </c>
      <c r="C1016" s="39" t="s">
        <v>422</v>
      </c>
      <c r="D1016" s="60">
        <v>500</v>
      </c>
      <c r="E1016" s="58">
        <v>1663</v>
      </c>
      <c r="F1016" s="58">
        <v>1673</v>
      </c>
      <c r="G1016" s="58">
        <v>1683</v>
      </c>
      <c r="H1016" s="53">
        <f>SUM(F1016-E1016)*D1016</f>
        <v>5000</v>
      </c>
      <c r="I1016" s="53">
        <f>SUM(G1016-F1016)*D1016</f>
        <v>5000</v>
      </c>
      <c r="J1016" s="53">
        <f t="shared" si="1779"/>
        <v>10000</v>
      </c>
    </row>
    <row r="1017" spans="1:10">
      <c r="A1017" s="57">
        <v>43901</v>
      </c>
      <c r="B1017" s="53" t="s">
        <v>539</v>
      </c>
      <c r="C1017" s="39" t="s">
        <v>422</v>
      </c>
      <c r="D1017" s="60">
        <v>500</v>
      </c>
      <c r="E1017" s="58">
        <v>970</v>
      </c>
      <c r="F1017" s="58">
        <v>970</v>
      </c>
      <c r="G1017" s="58">
        <v>0</v>
      </c>
      <c r="H1017" s="53">
        <f>SUM(F1017-E1017)*D1017</f>
        <v>0</v>
      </c>
      <c r="I1017" s="53">
        <v>0</v>
      </c>
      <c r="J1017" s="53">
        <f t="shared" si="1779"/>
        <v>0</v>
      </c>
    </row>
    <row r="1018" spans="1:10">
      <c r="A1018" s="57">
        <v>43899</v>
      </c>
      <c r="B1018" s="53" t="s">
        <v>502</v>
      </c>
      <c r="C1018" s="39" t="s">
        <v>315</v>
      </c>
      <c r="D1018" s="60">
        <v>500</v>
      </c>
      <c r="E1018" s="58">
        <v>1280</v>
      </c>
      <c r="F1018" s="58">
        <v>1270</v>
      </c>
      <c r="G1018" s="58">
        <v>1260</v>
      </c>
      <c r="H1018" s="53">
        <f>SUM(E1018-F1018)*D1018</f>
        <v>5000</v>
      </c>
      <c r="I1018" s="53">
        <f>SUM(F1018-G1018)*D1018</f>
        <v>5000</v>
      </c>
      <c r="J1018" s="53">
        <f t="shared" si="1779"/>
        <v>10000</v>
      </c>
    </row>
    <row r="1019" spans="1:10">
      <c r="A1019" s="57">
        <v>43899</v>
      </c>
      <c r="B1019" s="53" t="s">
        <v>507</v>
      </c>
      <c r="C1019" s="39" t="s">
        <v>422</v>
      </c>
      <c r="D1019" s="60">
        <v>500</v>
      </c>
      <c r="E1019" s="58">
        <v>1220</v>
      </c>
      <c r="F1019" s="58">
        <v>1230</v>
      </c>
      <c r="G1019" s="58">
        <v>0</v>
      </c>
      <c r="H1019" s="53">
        <f>SUM(F1019-E1019)*D1019</f>
        <v>5000</v>
      </c>
      <c r="I1019" s="53">
        <v>0</v>
      </c>
      <c r="J1019" s="53">
        <f t="shared" si="1779"/>
        <v>5000</v>
      </c>
    </row>
    <row r="1020" spans="1:10">
      <c r="A1020" s="57">
        <v>43896</v>
      </c>
      <c r="B1020" s="53" t="s">
        <v>512</v>
      </c>
      <c r="C1020" s="39" t="s">
        <v>422</v>
      </c>
      <c r="D1020" s="60">
        <v>500</v>
      </c>
      <c r="E1020" s="58">
        <v>1645</v>
      </c>
      <c r="F1020" s="58">
        <v>1655</v>
      </c>
      <c r="G1020" s="58">
        <v>0</v>
      </c>
      <c r="H1020" s="53">
        <f>SUM(F1020-E1020)*D1020</f>
        <v>5000</v>
      </c>
      <c r="I1020" s="53">
        <v>0</v>
      </c>
      <c r="J1020" s="53">
        <f t="shared" si="1779"/>
        <v>5000</v>
      </c>
    </row>
    <row r="1021" spans="1:10">
      <c r="A1021" s="57">
        <v>43895</v>
      </c>
      <c r="B1021" s="53" t="s">
        <v>513</v>
      </c>
      <c r="C1021" s="39" t="s">
        <v>422</v>
      </c>
      <c r="D1021" s="60">
        <v>500</v>
      </c>
      <c r="E1021" s="58">
        <v>1670</v>
      </c>
      <c r="F1021" s="58">
        <v>1685</v>
      </c>
      <c r="G1021" s="58">
        <v>1700</v>
      </c>
      <c r="H1021" s="53">
        <f>SUM(F1021-E1021)*D1021</f>
        <v>7500</v>
      </c>
      <c r="I1021" s="53">
        <f>SUM(G1021-F1021)*D1021</f>
        <v>7500</v>
      </c>
      <c r="J1021" s="53">
        <f t="shared" si="1779"/>
        <v>15000</v>
      </c>
    </row>
    <row r="1022" spans="1:10">
      <c r="A1022" s="57">
        <v>43894</v>
      </c>
      <c r="B1022" s="53" t="s">
        <v>540</v>
      </c>
      <c r="C1022" s="39" t="s">
        <v>315</v>
      </c>
      <c r="D1022" s="60">
        <v>1000</v>
      </c>
      <c r="E1022" s="58">
        <v>496</v>
      </c>
      <c r="F1022" s="58">
        <v>492</v>
      </c>
      <c r="G1022" s="58">
        <v>0</v>
      </c>
      <c r="H1022" s="53">
        <f>SUM(E1022-F1022)*D1022</f>
        <v>4000</v>
      </c>
      <c r="I1022" s="53">
        <v>0</v>
      </c>
      <c r="J1022" s="53">
        <f t="shared" si="1779"/>
        <v>4000</v>
      </c>
    </row>
    <row r="1023" spans="1:10">
      <c r="A1023" s="57">
        <v>43894</v>
      </c>
      <c r="B1023" s="53" t="s">
        <v>541</v>
      </c>
      <c r="C1023" s="39" t="s">
        <v>315</v>
      </c>
      <c r="D1023" s="60">
        <v>4000</v>
      </c>
      <c r="E1023" s="58">
        <v>155</v>
      </c>
      <c r="F1023" s="58">
        <v>154.5</v>
      </c>
      <c r="G1023" s="58">
        <v>0</v>
      </c>
      <c r="H1023" s="53">
        <f>SUM(E1023-F1023)*D1023</f>
        <v>2000</v>
      </c>
      <c r="I1023" s="53">
        <v>0</v>
      </c>
      <c r="J1023" s="53">
        <f t="shared" si="1779"/>
        <v>2000</v>
      </c>
    </row>
    <row r="1024" spans="1:10">
      <c r="A1024" s="57">
        <v>43894</v>
      </c>
      <c r="B1024" s="53" t="s">
        <v>542</v>
      </c>
      <c r="C1024" s="39" t="s">
        <v>422</v>
      </c>
      <c r="D1024" s="60">
        <v>1000</v>
      </c>
      <c r="E1024" s="58">
        <v>610</v>
      </c>
      <c r="F1024" s="58">
        <v>604</v>
      </c>
      <c r="G1024" s="58">
        <v>0</v>
      </c>
      <c r="H1024" s="53">
        <f>SUM(F1024-E1024)*D1024</f>
        <v>-6000</v>
      </c>
      <c r="I1024" s="53">
        <v>0</v>
      </c>
      <c r="J1024" s="53">
        <f t="shared" si="1779"/>
        <v>-6000</v>
      </c>
    </row>
    <row r="1025" spans="1:10">
      <c r="A1025" s="57">
        <v>43893</v>
      </c>
      <c r="B1025" s="53" t="s">
        <v>543</v>
      </c>
      <c r="C1025" s="39" t="s">
        <v>422</v>
      </c>
      <c r="D1025" s="60">
        <v>500</v>
      </c>
      <c r="E1025" s="58">
        <v>1440</v>
      </c>
      <c r="F1025" s="58">
        <v>1449</v>
      </c>
      <c r="G1025" s="58">
        <v>0</v>
      </c>
      <c r="H1025" s="53">
        <f t="shared" ref="H1025" si="1790">SUM(F1025-E1025)*D1025</f>
        <v>4500</v>
      </c>
      <c r="I1025" s="53">
        <v>0</v>
      </c>
      <c r="J1025" s="53">
        <f t="shared" si="1779"/>
        <v>4500</v>
      </c>
    </row>
    <row r="1026" spans="1:10">
      <c r="A1026" s="57">
        <v>43893</v>
      </c>
      <c r="B1026" s="53" t="s">
        <v>518</v>
      </c>
      <c r="C1026" s="39" t="s">
        <v>315</v>
      </c>
      <c r="D1026" s="60">
        <v>500</v>
      </c>
      <c r="E1026" s="58">
        <v>1600</v>
      </c>
      <c r="F1026" s="58">
        <v>1615</v>
      </c>
      <c r="G1026" s="58">
        <v>0</v>
      </c>
      <c r="H1026" s="53">
        <f>SUM(E1026-F1026)*D1026</f>
        <v>-7500</v>
      </c>
      <c r="I1026" s="53">
        <v>0</v>
      </c>
      <c r="J1026" s="53">
        <f t="shared" si="1779"/>
        <v>-7500</v>
      </c>
    </row>
    <row r="1027" spans="1:10">
      <c r="A1027" s="57">
        <v>43892</v>
      </c>
      <c r="B1027" s="53" t="s">
        <v>536</v>
      </c>
      <c r="C1027" s="39" t="s">
        <v>422</v>
      </c>
      <c r="D1027" s="60">
        <v>1000</v>
      </c>
      <c r="E1027" s="58">
        <v>450</v>
      </c>
      <c r="F1027" s="58">
        <v>450</v>
      </c>
      <c r="G1027" s="58">
        <v>0</v>
      </c>
      <c r="H1027" s="53">
        <f t="shared" ref="H1027" si="1791">SUM(F1027-E1027)*D1027</f>
        <v>0</v>
      </c>
      <c r="I1027" s="53">
        <v>0</v>
      </c>
      <c r="J1027" s="53">
        <f t="shared" si="1779"/>
        <v>0</v>
      </c>
    </row>
    <row r="1028" spans="1:10">
      <c r="A1028" s="57">
        <v>43892</v>
      </c>
      <c r="B1028" s="53" t="s">
        <v>507</v>
      </c>
      <c r="C1028" s="39" t="s">
        <v>422</v>
      </c>
      <c r="D1028" s="60">
        <v>500</v>
      </c>
      <c r="E1028" s="58">
        <v>1342</v>
      </c>
      <c r="F1028" s="58">
        <v>1328</v>
      </c>
      <c r="G1028" s="58">
        <v>0</v>
      </c>
      <c r="H1028" s="53">
        <f t="shared" ref="H1028" si="1792">SUM(F1028-E1028)*D1028</f>
        <v>-7000</v>
      </c>
      <c r="I1028" s="53">
        <v>0</v>
      </c>
      <c r="J1028" s="53">
        <f t="shared" si="1779"/>
        <v>-7000</v>
      </c>
    </row>
    <row r="1029" spans="1:10">
      <c r="A1029" s="61"/>
      <c r="B1029" s="61"/>
      <c r="C1029" s="61"/>
      <c r="D1029" s="61"/>
      <c r="E1029" s="61"/>
      <c r="F1029" s="61"/>
      <c r="G1029" s="61"/>
      <c r="H1029" s="62">
        <f>SUM(H993:H1028)</f>
        <v>78250</v>
      </c>
      <c r="I1029" s="61"/>
      <c r="J1029" s="62">
        <f>SUM(J993:J1028)</f>
        <v>175650</v>
      </c>
    </row>
    <row r="1030" spans="1:10">
      <c r="A1030" s="63">
        <v>43862</v>
      </c>
      <c r="B1030" s="64"/>
      <c r="C1030" s="64"/>
      <c r="D1030" s="64"/>
      <c r="E1030" s="64"/>
      <c r="F1030" s="64"/>
      <c r="G1030" s="65"/>
      <c r="H1030" s="66"/>
      <c r="I1030" s="66"/>
      <c r="J1030" s="66"/>
    </row>
    <row r="1031" spans="1:10">
      <c r="A1031" s="67" t="s">
        <v>544</v>
      </c>
      <c r="B1031" s="61" t="s">
        <v>545</v>
      </c>
      <c r="C1031" s="62" t="s">
        <v>546</v>
      </c>
      <c r="D1031" s="68" t="s">
        <v>547</v>
      </c>
      <c r="E1031" s="68" t="s">
        <v>548</v>
      </c>
      <c r="F1031" s="62" t="s">
        <v>298</v>
      </c>
      <c r="G1031" s="65"/>
      <c r="H1031" s="66"/>
      <c r="I1031" s="66"/>
      <c r="J1031" s="66"/>
    </row>
  </sheetData>
  <mergeCells count="9">
    <mergeCell ref="E2:H2"/>
    <mergeCell ref="A3:J3"/>
    <mergeCell ref="F4:G4"/>
    <mergeCell ref="H4:I4"/>
    <mergeCell ref="A4:A5"/>
    <mergeCell ref="B4:B5"/>
    <mergeCell ref="C4:C5"/>
    <mergeCell ref="D4:D5"/>
    <mergeCell ref="E4:E5"/>
  </mergeCells>
  <conditionalFormatting sqref="H9:J9">
    <cfRule type="cellIs" dxfId="0" priority="1" operator="lessThan">
      <formula>0</formula>
    </cfRule>
  </conditionalFormatting>
  <conditionalFormatting sqref="H10:J10">
    <cfRule type="cellIs" dxfId="0" priority="2" operator="lessThan">
      <formula>0</formula>
    </cfRule>
  </conditionalFormatting>
  <conditionalFormatting sqref="H11:J11">
    <cfRule type="cellIs" dxfId="0" priority="3" operator="lessThan">
      <formula>0</formula>
    </cfRule>
  </conditionalFormatting>
  <conditionalFormatting sqref="H12:J12">
    <cfRule type="cellIs" dxfId="0" priority="4" operator="lessThan">
      <formula>0</formula>
    </cfRule>
  </conditionalFormatting>
  <conditionalFormatting sqref="H13:J13">
    <cfRule type="cellIs" dxfId="0" priority="5" operator="lessThan">
      <formula>0</formula>
    </cfRule>
  </conditionalFormatting>
  <conditionalFormatting sqref="H14:J14">
    <cfRule type="cellIs" dxfId="0" priority="6" operator="lessThan">
      <formula>0</formula>
    </cfRule>
  </conditionalFormatting>
  <conditionalFormatting sqref="H15:J15">
    <cfRule type="cellIs" dxfId="0" priority="7" operator="lessThan">
      <formula>0</formula>
    </cfRule>
  </conditionalFormatting>
  <conditionalFormatting sqref="H16:J16">
    <cfRule type="cellIs" dxfId="0" priority="8" operator="lessThan">
      <formula>0</formula>
    </cfRule>
  </conditionalFormatting>
  <conditionalFormatting sqref="H18:J18">
    <cfRule type="cellIs" dxfId="0" priority="9" operator="lessThan">
      <formula>0</formula>
    </cfRule>
  </conditionalFormatting>
  <conditionalFormatting sqref="H20:J20">
    <cfRule type="cellIs" dxfId="0" priority="11" operator="lessThan">
      <formula>0</formula>
    </cfRule>
  </conditionalFormatting>
  <conditionalFormatting sqref="H22:J22">
    <cfRule type="cellIs" dxfId="0" priority="12" operator="lessThan">
      <formula>0</formula>
    </cfRule>
  </conditionalFormatting>
  <conditionalFormatting sqref="H24:J24">
    <cfRule type="cellIs" dxfId="0" priority="15" operator="lessThan">
      <formula>0</formula>
    </cfRule>
  </conditionalFormatting>
  <conditionalFormatting sqref="H25:J25">
    <cfRule type="cellIs" dxfId="0" priority="13" operator="lessThan">
      <formula>0</formula>
    </cfRule>
  </conditionalFormatting>
  <conditionalFormatting sqref="H26:J26">
    <cfRule type="cellIs" dxfId="0" priority="14" operator="lessThan">
      <formula>0</formula>
    </cfRule>
  </conditionalFormatting>
  <conditionalFormatting sqref="H27:J27">
    <cfRule type="cellIs" dxfId="0" priority="17" operator="lessThan">
      <formula>0</formula>
    </cfRule>
  </conditionalFormatting>
  <conditionalFormatting sqref="H28:J28">
    <cfRule type="cellIs" dxfId="0" priority="18" operator="lessThan">
      <formula>0</formula>
    </cfRule>
  </conditionalFormatting>
  <conditionalFormatting sqref="J4:J6">
    <cfRule type="cellIs" dxfId="1" priority="1050" stopIfTrue="1" operator="lessThan">
      <formula>0</formula>
    </cfRule>
  </conditionalFormatting>
  <conditionalFormatting sqref="H738:J840 H31:J734 J735:J737 H735:I735 H736:H737">
    <cfRule type="cellIs" dxfId="0" priority="1036" operator="lessThan">
      <formula>0</formula>
    </cfRule>
  </conditionalFormatting>
  <conditionalFormatting sqref="H52:J53">
    <cfRule type="cellIs" dxfId="0" priority="19" operator="lessThan">
      <formula>0</formula>
    </cfRule>
  </conditionalFormatting>
  <pageMargins left="0.7" right="0.7" top="0.75" bottom="0.75" header="0.3" footer="0.3"/>
  <pageSetup paperSize="1" orientation="portrait" horizontalDpi="300" verticalDpi="300"/>
  <headerFooter/>
  <ignoredErrors>
    <ignoredError sqref="J923:J931" formulaRange="1"/>
    <ignoredError sqref="H918 H908 H958:I979 J962:J97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HNI CASH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tech</cp:lastModifiedBy>
  <dcterms:created xsi:type="dcterms:W3CDTF">2018-09-03T10:33:00Z</dcterms:created>
  <dcterms:modified xsi:type="dcterms:W3CDTF">2024-03-28T09:13:38Z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F6210F14D3A0437A91836F7A46B0AA03_12</vt:lpwstr>
  </property>
  <property fmtid="{D5CDD505-2E9C-101B-9397-08002B2CF9AE}" pid="3" name="KSOProductBuildVer">
    <vt:lpwstr>1033-12.2.0.13489</vt:lpwstr>
  </property>
</Properties>
</file>